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910"/>
  <workbookPr date1904="1" showInkAnnotation="0" autoCompressPictures="0"/>
  <bookViews>
    <workbookView xWindow="340" yWindow="0" windowWidth="19780" windowHeight="13940" tabRatio="889" activeTab="8"/>
  </bookViews>
  <sheets>
    <sheet name="Penjelasan" sheetId="20" r:id="rId1"/>
    <sheet name="Skor" sheetId="19" r:id="rId2"/>
    <sheet name="Bab 1" sheetId="18" r:id="rId3"/>
    <sheet name="Bab 2" sheetId="21" r:id="rId4"/>
    <sheet name="Bab 3" sheetId="23" r:id="rId5"/>
    <sheet name="Bab 4" sheetId="24" r:id="rId6"/>
    <sheet name="Bab 5" sheetId="25" r:id="rId7"/>
    <sheet name="Bab 6" sheetId="27" r:id="rId8"/>
    <sheet name="Lampiran" sheetId="26" r:id="rId9"/>
  </sheets>
  <externalReferences>
    <externalReference r:id="rId10"/>
  </externalReferences>
  <definedNames>
    <definedName name="OLE_LINK1_2">[1]Komunikasi!$B$6</definedName>
    <definedName name="_xlnm.Print_Area" localSheetId="2">'Bab 1'!$A$1:$C$10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4" i="26" l="1"/>
  <c r="E14" i="26"/>
  <c r="D14" i="26"/>
  <c r="C14" i="26"/>
  <c r="B2" i="26"/>
  <c r="F44" i="26"/>
  <c r="B2" i="21"/>
  <c r="C11" i="18"/>
  <c r="C30" i="21"/>
  <c r="D30" i="21"/>
  <c r="E30" i="21"/>
  <c r="F30" i="21"/>
  <c r="C45" i="21"/>
  <c r="D45" i="21"/>
  <c r="E45" i="21"/>
  <c r="F45" i="21"/>
  <c r="D11" i="18"/>
  <c r="B2" i="18"/>
  <c r="F20" i="23"/>
  <c r="F31" i="23"/>
  <c r="C20" i="23"/>
  <c r="D20" i="23"/>
  <c r="E20" i="23"/>
  <c r="C31" i="23"/>
  <c r="D31" i="23"/>
  <c r="E31" i="23"/>
  <c r="B2" i="23"/>
  <c r="F10" i="24"/>
  <c r="C10" i="24"/>
  <c r="D10" i="24"/>
  <c r="E10" i="24"/>
  <c r="B2" i="24"/>
  <c r="F15" i="25"/>
  <c r="C15" i="25"/>
  <c r="D15" i="25"/>
  <c r="E15" i="25"/>
  <c r="B2" i="25"/>
  <c r="F11" i="27"/>
  <c r="C11" i="27"/>
  <c r="D11" i="27"/>
  <c r="E11" i="27"/>
  <c r="B2" i="27"/>
  <c r="F23" i="26"/>
  <c r="F31" i="26"/>
  <c r="F58" i="26"/>
  <c r="C23" i="26"/>
  <c r="D23" i="26"/>
  <c r="E23" i="26"/>
  <c r="C31" i="26"/>
  <c r="D31" i="26"/>
  <c r="E31" i="26"/>
  <c r="C44" i="26"/>
  <c r="D44" i="26"/>
  <c r="E44" i="26"/>
  <c r="C58" i="26"/>
  <c r="D58" i="26"/>
  <c r="E58" i="26"/>
  <c r="D14" i="19"/>
  <c r="D11" i="19"/>
  <c r="E11" i="19"/>
  <c r="D8" i="19"/>
  <c r="D9" i="19"/>
  <c r="D10" i="19"/>
  <c r="D12" i="19"/>
  <c r="D13" i="19"/>
  <c r="D15" i="19"/>
  <c r="E15" i="19"/>
  <c r="E12" i="19"/>
  <c r="E14" i="19"/>
  <c r="E13" i="19"/>
  <c r="E10" i="19"/>
  <c r="E9" i="19"/>
  <c r="E8" i="19"/>
</calcChain>
</file>

<file path=xl/sharedStrings.xml><?xml version="1.0" encoding="utf-8"?>
<sst xmlns="http://schemas.openxmlformats.org/spreadsheetml/2006/main" count="237" uniqueCount="170">
  <si>
    <t xml:space="preserve">Skor total dihasilkan dengan penjumlahan keseluruhan skor. Skor total dikonversi dengan skala A - D. Skor A adalah jika skor total diatas 89. Skor B adalah jika skor total diantara 80 - 89. Skor C adalah jika skor total diantara 70 - 79. Skor D adalah jika skor total dibawah 70. Nilai tingkat kualitas diterima adalah diatas 89 dengan skala A. </t>
    <phoneticPr fontId="5" type="noConversion"/>
  </si>
  <si>
    <t xml:space="preserve">Peta cakupan akses dan sistem layanan persampahan </t>
    <phoneticPr fontId="5" type="noConversion"/>
  </si>
  <si>
    <t>Instrumen</t>
    <phoneticPr fontId="5" type="noConversion"/>
  </si>
  <si>
    <t>Instrumen Profil Sanitasi</t>
    <phoneticPr fontId="5" type="noConversion"/>
  </si>
  <si>
    <t>Ringkasan Eksekutif</t>
    <phoneticPr fontId="5" type="noConversion"/>
  </si>
  <si>
    <t>Ringkasan eksekutif kajian peran serta swasta dalam penyedia layanan sanitasi</t>
    <phoneticPr fontId="5" type="noConversion"/>
  </si>
  <si>
    <t>Ringkasan eksekutif kajian kelembagaan dan kebijakan</t>
    <phoneticPr fontId="5" type="noConversion"/>
  </si>
  <si>
    <t>Ringkasan eksekutif kajian komunikasi dan media</t>
    <phoneticPr fontId="5" type="noConversion"/>
  </si>
  <si>
    <t>Ringkasan eksekutif kajian peran serta masyarakat</t>
    <phoneticPr fontId="5" type="noConversion"/>
  </si>
  <si>
    <t>Lampiran</t>
    <phoneticPr fontId="5" type="noConversion"/>
  </si>
  <si>
    <t>Hasil analisis SWOT</t>
    <phoneticPr fontId="5" type="noConversion"/>
  </si>
  <si>
    <t>Kerangka kerja logis</t>
    <phoneticPr fontId="5" type="noConversion"/>
  </si>
  <si>
    <t>Program, kegiatan dan indikasi pendanaan</t>
    <phoneticPr fontId="5" type="noConversion"/>
  </si>
  <si>
    <t>Deskripsi program</t>
    <phoneticPr fontId="5" type="noConversion"/>
  </si>
  <si>
    <t>Daftar perusahaan penyelenggara CSR yang potensial</t>
    <phoneticPr fontId="5" type="noConversion"/>
  </si>
  <si>
    <t>Kesiapan implementasi</t>
    <phoneticPr fontId="5" type="noConversion"/>
  </si>
  <si>
    <t>Rencana kerja tahunan</t>
    <phoneticPr fontId="5" type="noConversion"/>
  </si>
  <si>
    <r>
      <t xml:space="preserve">Lakukan penilaian saat proses penyusunan per bab berlangsung ataupun saat proses penyusunan per bab selesai. Hindari penilaian di akhir atau saat SSK sudah memasuki fase final. </t>
    </r>
    <r>
      <rPr>
        <b/>
        <sz val="10"/>
        <rFont val="Arial"/>
        <family val="2"/>
      </rPr>
      <t>Pokja kab,.kota, dibantu fasilitator, melakukan penilaian mandiri sebelum unggah file ke dalam ppsp.nawasis.info.</t>
    </r>
    <phoneticPr fontId="5" type="noConversion"/>
  </si>
  <si>
    <t>Penilaian berskala dilakukan dengan membagi jumlah sel terisi dengan jumlah sel pada tabel template untuk kemudian dikalikan dengan skala tertinggi yaitu 4. Contoh: jika sebuah tabel memintakan isian 5 kolom dimana pokja memberikan 1 baris isian, maka jumlah sel isian adalah 5. Jika 5 sel untuk tabel tersebut terisi lengkap, maka skala yang diberikan adalah 4. Jika hanya 4 kolom terisi, maka perhitungan skala adalah sbb. 4/5*4= 3.2 ≈ 3. Jika hanya 3 kolom terisi, maka skala yang diberikan adalah 3/5*4=2.4 ≈ 2.</t>
    <phoneticPr fontId="5" type="noConversion"/>
  </si>
  <si>
    <t>Nama Anggota Tim Teknis</t>
    <phoneticPr fontId="5" type="noConversion"/>
  </si>
  <si>
    <t>Nilai</t>
    <phoneticPr fontId="5" type="noConversion"/>
  </si>
  <si>
    <t xml:space="preserve">Terdapat dua metode penilaian pada lembar Bab yaitu penilaian tertutup dan berskala. Penilaian dilakukan dengan menuliskan angka 1 (satu) pada sel kolom nilai berwarna kuning sesuai dengan nilai kolom yang diberikan. </t>
    <phoneticPr fontId="5" type="noConversion"/>
  </si>
  <si>
    <t>Tabulasi Skor Form Kontrol Kualitas Dokumen SSK</t>
    <phoneticPr fontId="5" type="noConversion"/>
  </si>
  <si>
    <t>Form Kontrol Kualitas Bab 4 SSK</t>
    <phoneticPr fontId="5" type="noConversion"/>
  </si>
  <si>
    <t>Nama Fasilitator Pendamping</t>
    <phoneticPr fontId="5" type="noConversion"/>
  </si>
  <si>
    <t>(-)</t>
    <phoneticPr fontId="5" type="noConversion"/>
  </si>
  <si>
    <t xml:space="preserve">Selain lembar Penjelasan dan Skor, form ini juga memiliki lembar penilaian bab per bab yaitu Bab 1, Bab 2, Bab 3, Bab 4, dan Bab 5. </t>
    <phoneticPr fontId="5" type="noConversion"/>
  </si>
  <si>
    <t>Form Kontrol Kualitas Bab 5 SSK</t>
    <phoneticPr fontId="5" type="noConversion"/>
  </si>
  <si>
    <t>Nilai</t>
    <phoneticPr fontId="5" type="noConversion"/>
  </si>
  <si>
    <t>Nilai</t>
    <phoneticPr fontId="5" type="noConversion"/>
  </si>
  <si>
    <t>Petunjuk Penilaian Bab Per Bab:</t>
    <phoneticPr fontId="5" type="noConversion"/>
  </si>
  <si>
    <t xml:space="preserve">Lembar skor berisikan informasi bobot dan skor untuk setiap bab. Skor dihasilkan secara otomatis setelah penilai melakukan penilaian pada lembar Bab. </t>
    <phoneticPr fontId="5" type="noConversion"/>
  </si>
  <si>
    <t xml:space="preserve">Penilaian peta dilakukan sebagai berikut: </t>
    <phoneticPr fontId="5" type="noConversion"/>
  </si>
  <si>
    <t>No</t>
    <phoneticPr fontId="5" type="noConversion"/>
  </si>
  <si>
    <t>Bab</t>
    <phoneticPr fontId="5" type="noConversion"/>
  </si>
  <si>
    <t>Bobot</t>
    <phoneticPr fontId="5" type="noConversion"/>
  </si>
  <si>
    <t>Penilaian sama berlaku untuk penilaian diagram.</t>
    <phoneticPr fontId="5" type="noConversion"/>
  </si>
  <si>
    <t>Nilai</t>
    <phoneticPr fontId="5" type="noConversion"/>
  </si>
  <si>
    <t>Nilai</t>
    <phoneticPr fontId="5" type="noConversion"/>
  </si>
  <si>
    <t>Penjelasan</t>
    <phoneticPr fontId="5" type="noConversion"/>
  </si>
  <si>
    <t>Matrik Nilai Produk SSK</t>
    <phoneticPr fontId="5" type="noConversion"/>
  </si>
  <si>
    <t>Form Kontrol Kualitas Bab 3 SSK</t>
    <phoneticPr fontId="5" type="noConversion"/>
  </si>
  <si>
    <t>Form Kontrol Kualitas Dokumen Strategi Sanitasi Kab./Kota (SSK)</t>
    <phoneticPr fontId="5" type="noConversion"/>
  </si>
  <si>
    <t>Nilai 4, jika peta berukuran A3, kualitas cetak jelas dan isi sesuai dengan permintaan/arahan panduan, memliki legenda jelas.</t>
    <phoneticPr fontId="5" type="noConversion"/>
  </si>
  <si>
    <t>Nilai 3, jika peta berukuran A3, kualitas cetak dan isi peta perlu penyesuaian.</t>
    <phoneticPr fontId="5" type="noConversion"/>
  </si>
  <si>
    <t>Nilai 2, jika peta tidak berukuran A3, kualitas cetak dan isi peta perlu penyesuaian.</t>
    <phoneticPr fontId="5" type="noConversion"/>
  </si>
  <si>
    <t>Nilai 1, jika peta tidak berukuran A3 dan tidak sesuai</t>
    <phoneticPr fontId="5" type="noConversion"/>
  </si>
  <si>
    <t>Metode dan jenis data yang digunakan dalam penyusunan SSK, proses penulisan/dokumentasi SSK, dan proses penyepakatannya terpaparkan</t>
  </si>
  <si>
    <t>Form kontrol kualitas ini digunakan untuk menilai kesesuaian dokumen SSK dengan pedoman penyusunan.</t>
    <phoneticPr fontId="5" type="noConversion"/>
  </si>
  <si>
    <t>Acuan yang digunakan adalah template tabel dan contoh peta/gambar pada pedoman penyusunan Strategi Sanitasi  Kab./Kota.</t>
    <phoneticPr fontId="5" type="noConversion"/>
  </si>
  <si>
    <t>Tim Penilai</t>
    <phoneticPr fontId="5" type="noConversion"/>
  </si>
  <si>
    <t>Acceptable Quality Level: A</t>
    <phoneticPr fontId="5" type="noConversion"/>
  </si>
  <si>
    <t>Skor:</t>
    <phoneticPr fontId="5" type="noConversion"/>
  </si>
  <si>
    <t>No.</t>
    <phoneticPr fontId="5" type="noConversion"/>
  </si>
  <si>
    <t>Pertanyaan untuk Bab 1</t>
    <phoneticPr fontId="5" type="noConversion"/>
  </si>
  <si>
    <t>Terdapat narasi yang menjelaskan peta-peta tersebut diatas</t>
    <phoneticPr fontId="5" type="noConversion"/>
  </si>
  <si>
    <t>AQL</t>
    <phoneticPr fontId="5" type="noConversion"/>
  </si>
  <si>
    <t>Skor</t>
    <phoneticPr fontId="5" type="noConversion"/>
  </si>
  <si>
    <t>Catatan Penilai</t>
    <phoneticPr fontId="5" type="noConversion"/>
  </si>
  <si>
    <t>:</t>
    <phoneticPr fontId="5" type="noConversion"/>
  </si>
  <si>
    <t>(+)</t>
    <phoneticPr fontId="5" type="noConversion"/>
  </si>
  <si>
    <t>Catatan Penilai</t>
    <phoneticPr fontId="5" type="noConversion"/>
  </si>
  <si>
    <t>Form Kontrol Kualitas Bab 2 SSK</t>
    <phoneticPr fontId="5" type="noConversion"/>
  </si>
  <si>
    <t>Form Kontrol Kualitas Bab 1 SSK</t>
    <phoneticPr fontId="5" type="noConversion"/>
  </si>
  <si>
    <t>Ya</t>
    <phoneticPr fontId="5" type="noConversion"/>
  </si>
  <si>
    <t>Tidak</t>
    <phoneticPr fontId="5" type="noConversion"/>
  </si>
  <si>
    <t xml:space="preserve">Jika sebuah tabel memintakan isian 5 kolom dimana pokja memberikan 3 baris isian, maka jumlah sel isian pada tabel tersebut adalah 5*3=15. Jika hanya 10 sel terisi, maka perhitungan skala adalah sbb. 10/15*4=2.7 ≈ 3. </t>
    <phoneticPr fontId="5" type="noConversion"/>
  </si>
  <si>
    <t>Keterangan:</t>
    <phoneticPr fontId="5" type="noConversion"/>
  </si>
  <si>
    <t>No</t>
    <phoneticPr fontId="5" type="noConversion"/>
  </si>
  <si>
    <t>No</t>
    <phoneticPr fontId="5" type="noConversion"/>
  </si>
  <si>
    <t>Skor:</t>
    <phoneticPr fontId="5" type="noConversion"/>
  </si>
  <si>
    <t>Skor:</t>
    <phoneticPr fontId="5" type="noConversion"/>
  </si>
  <si>
    <t>Skor Total</t>
    <phoneticPr fontId="5" type="noConversion"/>
  </si>
  <si>
    <t>Tabel kondisi sarana dan prasarana pengelolaan air limbah domestik</t>
    <phoneticPr fontId="5" type="noConversion"/>
  </si>
  <si>
    <t>Diagram sistem sanitasi pengelolaan persampahan</t>
    <phoneticPr fontId="5" type="noConversion"/>
  </si>
  <si>
    <t>Tabel kondisi sarana dan prasarana pengelolaan persampahan</t>
    <phoneticPr fontId="5" type="noConversion"/>
  </si>
  <si>
    <t>Tabel lokasi genangan dan perkiraan luas genangan</t>
    <phoneticPr fontId="5" type="noConversion"/>
  </si>
  <si>
    <t>Tabel kondisi sarana dan prasarana drainase perkotaan di kabupaten/kota</t>
    <phoneticPr fontId="5" type="noConversion"/>
  </si>
  <si>
    <t>Peta lokasi genangan</t>
    <phoneticPr fontId="5" type="noConversion"/>
  </si>
  <si>
    <t>Peta area beresiko air limbah domestik</t>
    <phoneticPr fontId="5" type="noConversion"/>
  </si>
  <si>
    <t>Tabel area beresiko sanitasi air limbah domestik</t>
    <phoneticPr fontId="5" type="noConversion"/>
  </si>
  <si>
    <t>Peta area beresiko persampahan</t>
    <phoneticPr fontId="5" type="noConversion"/>
  </si>
  <si>
    <t>Latar belakang menjelaskan kaitan antara pemutahiran SSK dengan SSK sebelumnya</t>
    <phoneticPr fontId="5" type="noConversion"/>
  </si>
  <si>
    <t>Peta wilayah kajian SSK</t>
    <phoneticPr fontId="5" type="noConversion"/>
  </si>
  <si>
    <t>Tabel</t>
  </si>
  <si>
    <t>Tabel nama dan luas wilayah per-kecamatan dan jumlah kelurahan</t>
    <phoneticPr fontId="5" type="noConversion"/>
  </si>
  <si>
    <t>Tabel jumlah penduduk dan kepala keluarga saat ini dan proyeksinya untuk 5 tahun</t>
    <phoneticPr fontId="5" type="noConversion"/>
  </si>
  <si>
    <t>Tingkat pertumbuhan penduduk dan kepadatan saat ini dan proyeksinya untuk 5 tahun</t>
    <phoneticPr fontId="5" type="noConversion"/>
  </si>
  <si>
    <t>Jumlah penduduk miskin per kecamatan</t>
    <phoneticPr fontId="5" type="noConversion"/>
  </si>
  <si>
    <t>Peta rencana struktur ruang kabupaten/kota</t>
    <phoneticPr fontId="5" type="noConversion"/>
  </si>
  <si>
    <t>Peta rencana pola ruang kabupaten/kota</t>
    <phoneticPr fontId="5" type="noConversion"/>
  </si>
  <si>
    <t>Tabel kemajuan pelaksanaan SSK untuk air limbah domestik</t>
    <phoneticPr fontId="5" type="noConversion"/>
  </si>
  <si>
    <t>Tabel kemajuan pelaksanaan SSK untuk persampahan</t>
    <phoneticPr fontId="5" type="noConversion"/>
  </si>
  <si>
    <t>Form Kontrol Kualitas Lampiran SSK</t>
    <phoneticPr fontId="5" type="noConversion"/>
  </si>
  <si>
    <t>Lampiran</t>
    <phoneticPr fontId="5" type="noConversion"/>
  </si>
  <si>
    <t xml:space="preserve">Penilaian tertutup hanya meminta jawaban ya/tidak dengan melakukan pencontrengan pada kotak yang disediakan. Nilai untuk penilaian tertutup adalah 1 jika jawaban 'ya' dan 0 jika jawaban 'tidak'. Penilaian berskala meminta nilai 1 - 4 sesuai dengan penjelasan nomer 3 - 4 dibawah. </t>
    <phoneticPr fontId="5" type="noConversion"/>
  </si>
  <si>
    <t>Tabel tahapan pengembangan drainase kabupaten/kota</t>
    <phoneticPr fontId="5" type="noConversion"/>
  </si>
  <si>
    <t>Tabel tujuan dan sasaran pembangunan sanitasi: air limbah domestik</t>
    <phoneticPr fontId="5" type="noConversion"/>
  </si>
  <si>
    <t>Tabel tujuan dan sasaran pembangunan sanitasi: persampahan</t>
    <phoneticPr fontId="5" type="noConversion"/>
  </si>
  <si>
    <t>Tabel tujuan dan sasaran pembangunan sanitasi: drainase</t>
    <phoneticPr fontId="5" type="noConversion"/>
  </si>
  <si>
    <t>Tabel skenario pencapaian sasaran</t>
    <phoneticPr fontId="5" type="noConversion"/>
  </si>
  <si>
    <t>Tabel perhitungan pertumbuhan pendanaan APBD kab./kota untu sanitasi</t>
    <phoneticPr fontId="5" type="noConversion"/>
  </si>
  <si>
    <t>Tabel perkiraan besaran pendanaan sanitasi ke depan</t>
    <phoneticPr fontId="5" type="noConversion"/>
  </si>
  <si>
    <t>Tabel perhitungan pertumbuhan pendanaan APBD kab./kota untuk operasional/pemeliharaan dan investasi sanitasi</t>
    <phoneticPr fontId="5" type="noConversion"/>
  </si>
  <si>
    <t>Tabel perkiraan besaran pendanaan APBD kab./kota untuk kebutuhan operasional dan pemeliharaan ases sanitasi terbangun hingga tahun …</t>
    <phoneticPr fontId="5" type="noConversion"/>
  </si>
  <si>
    <t>Tabel perkiraan kemampuan APBD kabupaten/kota dalam mendanai program/kegiatan SSK</t>
    <phoneticPr fontId="5" type="noConversion"/>
  </si>
  <si>
    <t>Strategi pengembangan sanitasi air limbah domestik terpapar dan menjelaskan kaitan dengan pencapaian sasaran dan tujuan</t>
    <phoneticPr fontId="5" type="noConversion"/>
  </si>
  <si>
    <t>Peta area beresiko drainase perkotaan</t>
    <phoneticPr fontId="5" type="noConversion"/>
  </si>
  <si>
    <t>Tabel area beresiko sanitasi persampahan</t>
    <phoneticPr fontId="5" type="noConversion"/>
  </si>
  <si>
    <t>Tabel daftar permasalahan mendesak air limbah domestik</t>
    <phoneticPr fontId="5" type="noConversion"/>
  </si>
  <si>
    <t>Tabel daftar permasalahan mendesak persampahan</t>
    <phoneticPr fontId="5" type="noConversion"/>
  </si>
  <si>
    <t>Tabel area beresiko sanitasi drainase perkotaan</t>
    <phoneticPr fontId="5" type="noConversion"/>
  </si>
  <si>
    <t>Tabel daftar permasalahan mendesak drainase perkotaan</t>
    <phoneticPr fontId="5" type="noConversion"/>
  </si>
  <si>
    <t>Terdapat narasi yang menjelaskan tabel-tabel tersebut diatas</t>
    <phoneticPr fontId="5" type="noConversion"/>
  </si>
  <si>
    <t>Tabel visi dan misi sanitasi kabupaten/.kota</t>
    <phoneticPr fontId="5" type="noConversion"/>
  </si>
  <si>
    <t>Peta tahapan pengembangan air limbah domestik</t>
    <phoneticPr fontId="5" type="noConversion"/>
  </si>
  <si>
    <t>Peta tahapan pengembangan pesampahan</t>
    <phoneticPr fontId="5" type="noConversion"/>
  </si>
  <si>
    <t>Tabel tahapan pengembangan persampahan kabupaten/kota</t>
    <phoneticPr fontId="5" type="noConversion"/>
  </si>
  <si>
    <t>Tabel tahapan pengembangan air limbah domestik kabupaten/kota</t>
    <phoneticPr fontId="5" type="noConversion"/>
  </si>
  <si>
    <t>Tabel kemajuan pelaksanaan SSK untuk drainase perkotaan</t>
    <phoneticPr fontId="5" type="noConversion"/>
  </si>
  <si>
    <t>Diagram sistem sanitasi pengelolaan air limbah domestik</t>
    <phoneticPr fontId="5" type="noConversion"/>
  </si>
  <si>
    <t>Tabel cakupan layanan air limbah domestik saat ini di kabupaten/kota</t>
    <phoneticPr fontId="5" type="noConversion"/>
  </si>
  <si>
    <t>Tabel rekapitulasi realisasi belanja sanitasi SKPD kabupaten/kota … tahun 20…-20…</t>
    <phoneticPr fontId="5" type="noConversion"/>
  </si>
  <si>
    <t>Tabel perhitungan pertumbuhan pendanaan sanitasi oleh APBD kab./kota tahun 20…-20…</t>
    <phoneticPr fontId="5" type="noConversion"/>
  </si>
  <si>
    <t>Tabel belanja sanitasi perkapita kab./kota … tahun 20…-20…</t>
    <phoneticPr fontId="5" type="noConversion"/>
  </si>
  <si>
    <t>Tabel realisasi dan potensi retribusi sanitasi per kapita</t>
    <phoneticPr fontId="5" type="noConversion"/>
  </si>
  <si>
    <t>Tabel peta perekonomian kab./kota … tahun 20…-20...</t>
    <phoneticPr fontId="5" type="noConversion"/>
  </si>
  <si>
    <t>Gambar struktur organisasi pemerintah daerah kab./kota</t>
    <phoneticPr fontId="5" type="noConversion"/>
  </si>
  <si>
    <t>Gambar struktur SKPD yang terkait dalam pembangunan sanitasi kab./kota</t>
    <phoneticPr fontId="5" type="noConversion"/>
  </si>
  <si>
    <t>Ringkasan eksekutif EHRA tersedia dan sesuai dengan arahan</t>
    <phoneticPr fontId="5" type="noConversion"/>
  </si>
  <si>
    <t>Tabel</t>
    <phoneticPr fontId="5" type="noConversion"/>
  </si>
  <si>
    <t>Peta</t>
    <phoneticPr fontId="5" type="noConversion"/>
  </si>
  <si>
    <t>Tabel</t>
    <phoneticPr fontId="5" type="noConversion"/>
  </si>
  <si>
    <t>Tabel</t>
    <phoneticPr fontId="5" type="noConversion"/>
  </si>
  <si>
    <t>Tabel</t>
    <phoneticPr fontId="5" type="noConversion"/>
  </si>
  <si>
    <t>Gambar</t>
    <phoneticPr fontId="5" type="noConversion"/>
  </si>
  <si>
    <t>Strategi</t>
    <phoneticPr fontId="5" type="noConversion"/>
  </si>
  <si>
    <t>No</t>
  </si>
  <si>
    <t>Peta</t>
    <phoneticPr fontId="5" type="noConversion"/>
  </si>
  <si>
    <t>Bab 1</t>
    <phoneticPr fontId="5" type="noConversion"/>
  </si>
  <si>
    <t>Bab 2</t>
    <phoneticPr fontId="5" type="noConversion"/>
  </si>
  <si>
    <t>Bab 3</t>
    <phoneticPr fontId="5" type="noConversion"/>
  </si>
  <si>
    <t>Bab 4</t>
    <phoneticPr fontId="5" type="noConversion"/>
  </si>
  <si>
    <t>Bab 5</t>
    <phoneticPr fontId="5" type="noConversion"/>
  </si>
  <si>
    <t>Bab 6</t>
    <phoneticPr fontId="5" type="noConversion"/>
  </si>
  <si>
    <t>Strategi pengembangan sanitasi persampahan terpapar dan menjelaskan kaitan dengan pencapaian sasaran dan tujuan</t>
    <phoneticPr fontId="5" type="noConversion"/>
  </si>
  <si>
    <t>Strategi pengembangan sanitasi drainase perkotaan terpapar dan menjelaskan kaitan dengan pencapaian sasaran dan tujuan</t>
    <phoneticPr fontId="5" type="noConversion"/>
  </si>
  <si>
    <t>Tabel rekapitulasi indikasi kebutuhan biaya pengembangan sanitasi untuk 5 tahun</t>
    <phoneticPr fontId="5" type="noConversion"/>
  </si>
  <si>
    <t>Tabel rekapitulasi dengan sumber pendanaan APBD kab./kota</t>
    <phoneticPr fontId="5" type="noConversion"/>
  </si>
  <si>
    <t>Tabel rekapitulasi dengan sumber pendanaan APBD provinsi</t>
    <phoneticPr fontId="5" type="noConversion"/>
  </si>
  <si>
    <t>Tabel rekapitulasi dengan sumber pendanaan APBN</t>
    <phoneticPr fontId="5" type="noConversion"/>
  </si>
  <si>
    <t>Tabel rekapitulasi pendanaan sanitasi partisipasi swasta/CSR</t>
    <phoneticPr fontId="5" type="noConversion"/>
  </si>
  <si>
    <t>Tabel rekapitulasi pendanaan sanitasi partisipasi masyarakat</t>
    <phoneticPr fontId="5" type="noConversion"/>
  </si>
  <si>
    <t>Tabel funding gap</t>
    <phoneticPr fontId="5" type="noConversion"/>
  </si>
  <si>
    <t>Form Kontrol Kualitas Bab 6 SSK</t>
    <phoneticPr fontId="5" type="noConversion"/>
  </si>
  <si>
    <t>Tabel capaian stratejik</t>
    <phoneticPr fontId="5" type="noConversion"/>
  </si>
  <si>
    <t>Tabel capaian kegiatan</t>
    <phoneticPr fontId="5" type="noConversion"/>
  </si>
  <si>
    <t>Tabel evaluasi</t>
    <phoneticPr fontId="5" type="noConversion"/>
  </si>
  <si>
    <t>Tabel pelaporan monev implementasi SSK</t>
    <phoneticPr fontId="5" type="noConversion"/>
  </si>
  <si>
    <t>Peta tahapan pengembangan drainase perkotaan</t>
    <phoneticPr fontId="5" type="noConversion"/>
  </si>
  <si>
    <t>Latar belakang menjelaskan peran SSK dalam pembangunan sanitasi di kab./kota</t>
  </si>
  <si>
    <t>Tabel timbulan sampah per kecamatan</t>
  </si>
  <si>
    <t>Dasar hukum (nasional, provinsi, daerah) yang menjadi dasar dalam penyusunan SSK dan pemutakhiran</t>
  </si>
  <si>
    <t>Latar belakang menjelaskan posisi, fungsi, maupun peran SSK diantara dokumen perencanaan lain yang telah ada, yaitu: RPJPD, RPJMD, Renstra, dan RTRW terpaparkan</t>
  </si>
  <si>
    <t>Tabel rekapitulasi dengan sumber pendanaan DAK</t>
  </si>
  <si>
    <t>Peta cakupan akses dan sistem layanan air limbah domestik (per kecamatan)</t>
  </si>
  <si>
    <t>Ringkasan eksekutif kajian sanitasi sekolah</t>
  </si>
  <si>
    <t>Tabel rekapitulasi realisasi APBD kabupaten/kota… tahun 20..-20..</t>
  </si>
  <si>
    <t>7</t>
  </si>
  <si>
    <t>Tabel rekapitulasi realisasi pendanaan sanitasi per komponen kabupaten/kota tahun 20..-20…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</si>
</sst>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TRUE&quot;;&quot;TRUE&quot;;&quot;FALSE&quot;"/>
    <numFmt numFmtId="165" formatCode="0.0"/>
  </numFmts>
  <fonts count="11" x14ac:knownFonts="1">
    <font>
      <sz val="10"/>
      <name val="Arial"/>
    </font>
    <font>
      <b/>
      <sz val="10"/>
      <name val="Verdana"/>
    </font>
    <font>
      <sz val="10"/>
      <name val="Verdana"/>
    </font>
    <font>
      <b/>
      <sz val="10"/>
      <name val="Verdana"/>
    </font>
    <font>
      <sz val="10"/>
      <name val="Verdana"/>
    </font>
    <font>
      <sz val="8"/>
      <name val="Verdana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Arial"/>
    </font>
    <font>
      <u/>
      <sz val="10"/>
      <color theme="10"/>
      <name val="Arial"/>
    </font>
    <font>
      <u/>
      <sz val="10"/>
      <color theme="11"/>
      <name val="Arial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auto="1"/>
      </left>
      <right style="thin">
        <color indexed="55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55"/>
      </right>
      <top style="thin">
        <color auto="1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164" fontId="0" fillId="0" borderId="0"/>
    <xf numFmtId="0" fontId="7" fillId="0" borderId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</cellStyleXfs>
  <cellXfs count="103">
    <xf numFmtId="164" fontId="0" fillId="0" borderId="0" xfId="0"/>
    <xf numFmtId="1" fontId="0" fillId="0" borderId="0" xfId="0" applyNumberFormat="1"/>
    <xf numFmtId="164" fontId="6" fillId="0" borderId="0" xfId="0" applyFont="1"/>
    <xf numFmtId="164" fontId="0" fillId="0" borderId="0" xfId="0" applyAlignment="1">
      <alignment wrapText="1"/>
    </xf>
    <xf numFmtId="1" fontId="6" fillId="0" borderId="0" xfId="0" applyNumberFormat="1" applyFont="1"/>
    <xf numFmtId="1" fontId="0" fillId="0" borderId="0" xfId="0" applyNumberFormat="1" applyAlignment="1">
      <alignment vertical="top"/>
    </xf>
    <xf numFmtId="1" fontId="0" fillId="2" borderId="1" xfId="0" applyNumberFormat="1" applyFill="1" applyBorder="1"/>
    <xf numFmtId="164" fontId="6" fillId="3" borderId="0" xfId="0" applyFont="1" applyFill="1"/>
    <xf numFmtId="164" fontId="0" fillId="3" borderId="0" xfId="0" applyFill="1"/>
    <xf numFmtId="164" fontId="2" fillId="3" borderId="0" xfId="0" applyFont="1" applyFill="1"/>
    <xf numFmtId="164" fontId="1" fillId="3" borderId="1" xfId="0" applyFont="1" applyFill="1" applyBorder="1" applyAlignment="1">
      <alignment horizontal="center"/>
    </xf>
    <xf numFmtId="1" fontId="8" fillId="3" borderId="1" xfId="0" applyNumberFormat="1" applyFont="1" applyFill="1" applyBorder="1"/>
    <xf numFmtId="164" fontId="8" fillId="3" borderId="1" xfId="0" applyFont="1" applyFill="1" applyBorder="1"/>
    <xf numFmtId="2" fontId="8" fillId="3" borderId="1" xfId="0" applyNumberFormat="1" applyFont="1" applyFill="1" applyBorder="1" applyAlignment="1">
      <alignment horizontal="center"/>
    </xf>
    <xf numFmtId="1" fontId="8" fillId="3" borderId="1" xfId="0" applyNumberFormat="1" applyFont="1" applyFill="1" applyBorder="1" applyAlignment="1">
      <alignment horizontal="center"/>
    </xf>
    <xf numFmtId="1" fontId="8" fillId="3" borderId="1" xfId="0" applyNumberFormat="1" applyFont="1" applyFill="1" applyBorder="1" applyAlignment="1">
      <alignment vertical="top"/>
    </xf>
    <xf numFmtId="164" fontId="8" fillId="3" borderId="1" xfId="0" applyFont="1" applyFill="1" applyBorder="1" applyAlignment="1">
      <alignment vertical="top" wrapText="1"/>
    </xf>
    <xf numFmtId="2" fontId="8" fillId="3" borderId="1" xfId="0" applyNumberFormat="1" applyFont="1" applyFill="1" applyBorder="1" applyAlignment="1">
      <alignment horizontal="center" vertical="top"/>
    </xf>
    <xf numFmtId="1" fontId="8" fillId="3" borderId="1" xfId="0" applyNumberFormat="1" applyFont="1" applyFill="1" applyBorder="1" applyAlignment="1">
      <alignment horizontal="center" vertical="top"/>
    </xf>
    <xf numFmtId="165" fontId="6" fillId="3" borderId="1" xfId="0" applyNumberFormat="1" applyFont="1" applyFill="1" applyBorder="1" applyAlignment="1">
      <alignment horizontal="center"/>
    </xf>
    <xf numFmtId="0" fontId="3" fillId="3" borderId="0" xfId="0" applyNumberFormat="1" applyFont="1" applyFill="1"/>
    <xf numFmtId="1" fontId="0" fillId="3" borderId="0" xfId="0" applyNumberFormat="1" applyFill="1"/>
    <xf numFmtId="164" fontId="8" fillId="3" borderId="0" xfId="0" applyFont="1" applyFill="1"/>
    <xf numFmtId="0" fontId="6" fillId="3" borderId="1" xfId="0" applyNumberFormat="1" applyFont="1" applyFill="1" applyBorder="1" applyAlignment="1">
      <alignment horizontal="center" vertical="center" wrapText="1"/>
    </xf>
    <xf numFmtId="1" fontId="0" fillId="3" borderId="1" xfId="0" applyNumberFormat="1" applyFill="1" applyBorder="1"/>
    <xf numFmtId="164" fontId="0" fillId="3" borderId="1" xfId="0" applyFill="1" applyBorder="1"/>
    <xf numFmtId="164" fontId="0" fillId="3" borderId="0" xfId="0" applyFill="1" applyAlignment="1">
      <alignment wrapText="1"/>
    </xf>
    <xf numFmtId="164" fontId="8" fillId="3" borderId="1" xfId="0" applyFont="1" applyFill="1" applyBorder="1" applyAlignment="1">
      <alignment horizontal="left" vertical="top"/>
    </xf>
    <xf numFmtId="0" fontId="4" fillId="3" borderId="0" xfId="0" applyNumberFormat="1" applyFont="1" applyFill="1"/>
    <xf numFmtId="1" fontId="0" fillId="3" borderId="0" xfId="0" applyNumberFormat="1" applyFill="1"/>
    <xf numFmtId="164" fontId="8" fillId="3" borderId="1" xfId="0" applyFont="1" applyFill="1" applyBorder="1" applyAlignment="1">
      <alignment horizontal="left" vertical="top" wrapText="1"/>
    </xf>
    <xf numFmtId="164" fontId="8" fillId="3" borderId="1" xfId="0" applyFont="1" applyFill="1" applyBorder="1" applyAlignment="1">
      <alignment wrapText="1"/>
    </xf>
    <xf numFmtId="164" fontId="0" fillId="3" borderId="1" xfId="0" applyFill="1" applyBorder="1" applyAlignment="1">
      <alignment wrapText="1"/>
    </xf>
    <xf numFmtId="1" fontId="6" fillId="3" borderId="0" xfId="0" applyNumberFormat="1" applyFont="1" applyFill="1" applyBorder="1"/>
    <xf numFmtId="164" fontId="0" fillId="3" borderId="0" xfId="0" applyFill="1" applyBorder="1" applyAlignment="1">
      <alignment wrapText="1"/>
    </xf>
    <xf numFmtId="1" fontId="0" fillId="3" borderId="0" xfId="0" applyNumberFormat="1" applyFill="1" applyBorder="1"/>
    <xf numFmtId="0" fontId="0" fillId="3" borderId="0" xfId="0" applyNumberFormat="1" applyFill="1"/>
    <xf numFmtId="0" fontId="4" fillId="3" borderId="0" xfId="0" applyNumberFormat="1" applyFont="1" applyFill="1" applyAlignment="1">
      <alignment horizontal="left"/>
    </xf>
    <xf numFmtId="0" fontId="3" fillId="3" borderId="0" xfId="0" applyNumberFormat="1" applyFont="1" applyFill="1" applyAlignment="1">
      <alignment vertical="center"/>
    </xf>
    <xf numFmtId="0" fontId="0" fillId="3" borderId="0" xfId="0" applyNumberFormat="1" applyFill="1" applyAlignment="1">
      <alignment horizontal="left" vertical="top" wrapText="1"/>
    </xf>
    <xf numFmtId="0" fontId="3" fillId="3" borderId="0" xfId="0" applyNumberFormat="1" applyFont="1" applyFill="1" applyAlignment="1">
      <alignment horizontal="left" vertical="top" wrapText="1"/>
    </xf>
    <xf numFmtId="0" fontId="3" fillId="3" borderId="1" xfId="0" applyNumberFormat="1" applyFont="1" applyFill="1" applyBorder="1" applyAlignment="1">
      <alignment horizontal="center" vertical="center"/>
    </xf>
    <xf numFmtId="0" fontId="8" fillId="3" borderId="1" xfId="0" applyNumberFormat="1" applyFont="1" applyFill="1" applyBorder="1" applyAlignment="1">
      <alignment horizontal="center" vertical="top" wrapText="1"/>
    </xf>
    <xf numFmtId="0" fontId="8" fillId="3" borderId="1" xfId="0" applyNumberFormat="1" applyFont="1" applyFill="1" applyBorder="1" applyAlignment="1">
      <alignment horizontal="left" vertical="top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/>
    </xf>
    <xf numFmtId="1" fontId="0" fillId="3" borderId="0" xfId="0" applyNumberFormat="1" applyFill="1"/>
    <xf numFmtId="164" fontId="6" fillId="3" borderId="5" xfId="0" applyFont="1" applyFill="1" applyBorder="1"/>
    <xf numFmtId="0" fontId="8" fillId="0" borderId="6" xfId="0" applyNumberFormat="1" applyFont="1" applyBorder="1" applyAlignment="1">
      <alignment horizontal="center" vertical="center"/>
    </xf>
    <xf numFmtId="0" fontId="8" fillId="0" borderId="7" xfId="0" applyNumberFormat="1" applyFont="1" applyBorder="1" applyAlignment="1">
      <alignment horizontal="center" vertical="center"/>
    </xf>
    <xf numFmtId="2" fontId="0" fillId="3" borderId="0" xfId="0" applyNumberFormat="1" applyFill="1"/>
    <xf numFmtId="164" fontId="0" fillId="0" borderId="0" xfId="0" applyNumberFormat="1" applyAlignment="1">
      <alignment horizontal="left" wrapText="1" indent="1"/>
    </xf>
    <xf numFmtId="0" fontId="6" fillId="3" borderId="1" xfId="0" applyNumberFormat="1" applyFont="1" applyFill="1" applyBorder="1" applyAlignment="1">
      <alignment horizontal="center" vertical="center" wrapText="1"/>
    </xf>
    <xf numFmtId="2" fontId="0" fillId="3" borderId="0" xfId="0" applyNumberFormat="1" applyFill="1"/>
    <xf numFmtId="165" fontId="0" fillId="3" borderId="0" xfId="0" applyNumberFormat="1" applyFill="1"/>
    <xf numFmtId="2" fontId="0" fillId="3" borderId="0" xfId="0" applyNumberFormat="1" applyFill="1"/>
    <xf numFmtId="2" fontId="0" fillId="3" borderId="0" xfId="0" applyNumberFormat="1" applyFill="1"/>
    <xf numFmtId="0" fontId="6" fillId="3" borderId="1" xfId="0" applyNumberFormat="1" applyFont="1" applyFill="1" applyBorder="1" applyAlignment="1">
      <alignment horizontal="center" vertical="center" wrapText="1"/>
    </xf>
    <xf numFmtId="164" fontId="0" fillId="3" borderId="1" xfId="0" applyFont="1" applyFill="1" applyBorder="1" applyAlignment="1">
      <alignment horizontal="left" wrapText="1"/>
    </xf>
    <xf numFmtId="0" fontId="6" fillId="3" borderId="1" xfId="0" applyNumberFormat="1" applyFont="1" applyFill="1" applyBorder="1" applyAlignment="1">
      <alignment horizontal="center" vertical="center" wrapText="1"/>
    </xf>
    <xf numFmtId="164" fontId="8" fillId="3" borderId="0" xfId="0" applyFont="1" applyFill="1" applyBorder="1" applyAlignment="1">
      <alignment horizontal="left" vertical="top" wrapText="1"/>
    </xf>
    <xf numFmtId="164" fontId="8" fillId="0" borderId="1" xfId="0" applyFont="1" applyFill="1" applyBorder="1" applyAlignment="1">
      <alignment wrapText="1"/>
    </xf>
    <xf numFmtId="164" fontId="8" fillId="0" borderId="1" xfId="0" applyFont="1" applyFill="1" applyBorder="1" applyAlignment="1">
      <alignment horizontal="left" vertical="top" wrapText="1"/>
    </xf>
    <xf numFmtId="1" fontId="0" fillId="3" borderId="0" xfId="0" applyNumberFormat="1" applyFill="1"/>
    <xf numFmtId="164" fontId="0" fillId="3" borderId="8" xfId="0" applyFill="1" applyBorder="1" applyAlignment="1"/>
    <xf numFmtId="164" fontId="0" fillId="3" borderId="10" xfId="0" applyFill="1" applyBorder="1" applyAlignment="1"/>
    <xf numFmtId="164" fontId="6" fillId="3" borderId="9" xfId="0" applyFont="1" applyFill="1" applyBorder="1" applyAlignment="1">
      <alignment horizontal="center" vertical="center"/>
    </xf>
    <xf numFmtId="164" fontId="0" fillId="3" borderId="8" xfId="0" applyFill="1" applyBorder="1" applyAlignment="1">
      <alignment vertical="center"/>
    </xf>
    <xf numFmtId="164" fontId="0" fillId="3" borderId="10" xfId="0" applyFill="1" applyBorder="1" applyAlignment="1">
      <alignment vertical="center"/>
    </xf>
    <xf numFmtId="1" fontId="0" fillId="3" borderId="0" xfId="0" applyNumberFormat="1" applyFill="1" applyAlignment="1">
      <alignment horizontal="left"/>
    </xf>
    <xf numFmtId="164" fontId="6" fillId="3" borderId="9" xfId="0" applyFont="1" applyFill="1" applyBorder="1" applyAlignment="1">
      <alignment horizontal="center"/>
    </xf>
    <xf numFmtId="164" fontId="6" fillId="3" borderId="8" xfId="0" applyFont="1" applyFill="1" applyBorder="1" applyAlignment="1">
      <alignment horizontal="center"/>
    </xf>
    <xf numFmtId="164" fontId="6" fillId="3" borderId="10" xfId="0" applyFont="1" applyFill="1" applyBorder="1" applyAlignment="1">
      <alignment horizontal="center"/>
    </xf>
    <xf numFmtId="164" fontId="6" fillId="3" borderId="8" xfId="0" applyFont="1" applyFill="1" applyBorder="1" applyAlignment="1">
      <alignment horizontal="center" vertical="center"/>
    </xf>
    <xf numFmtId="164" fontId="0" fillId="3" borderId="8" xfId="0" applyFill="1" applyBorder="1" applyAlignment="1">
      <alignment horizontal="center" vertical="center"/>
    </xf>
    <xf numFmtId="164" fontId="0" fillId="3" borderId="10" xfId="0" applyFill="1" applyBorder="1" applyAlignment="1">
      <alignment horizontal="center" vertical="center"/>
    </xf>
    <xf numFmtId="164" fontId="6" fillId="3" borderId="8" xfId="0" applyNumberFormat="1" applyFont="1" applyFill="1" applyBorder="1" applyAlignment="1">
      <alignment horizontal="center" vertical="center"/>
    </xf>
    <xf numFmtId="164" fontId="0" fillId="3" borderId="8" xfId="0" applyNumberFormat="1" applyFill="1" applyBorder="1"/>
    <xf numFmtId="164" fontId="6" fillId="3" borderId="9" xfId="0" applyNumberFormat="1" applyFont="1" applyFill="1" applyBorder="1" applyAlignment="1">
      <alignment horizontal="center" vertical="center"/>
    </xf>
    <xf numFmtId="164" fontId="6" fillId="3" borderId="9" xfId="0" applyNumberFormat="1" applyFont="1" applyFill="1" applyBorder="1" applyAlignment="1">
      <alignment horizontal="center"/>
    </xf>
    <xf numFmtId="164" fontId="0" fillId="3" borderId="10" xfId="0" applyNumberFormat="1" applyFill="1" applyBorder="1"/>
    <xf numFmtId="1" fontId="0" fillId="3" borderId="0" xfId="0" applyNumberFormat="1" applyFill="1"/>
    <xf numFmtId="0" fontId="8" fillId="0" borderId="11" xfId="0" applyNumberFormat="1" applyFont="1" applyBorder="1" applyAlignment="1">
      <alignment horizontal="center" vertical="center"/>
    </xf>
    <xf numFmtId="1" fontId="0" fillId="3" borderId="0" xfId="0" applyNumberFormat="1" applyFill="1" applyAlignment="1">
      <alignment horizontal="left"/>
    </xf>
    <xf numFmtId="1" fontId="0" fillId="3" borderId="0" xfId="0" applyNumberFormat="1" applyFill="1" applyAlignment="1">
      <alignment horizontal="left"/>
    </xf>
    <xf numFmtId="0" fontId="0" fillId="3" borderId="1" xfId="0" applyNumberFormat="1" applyFont="1" applyFill="1" applyBorder="1" applyAlignment="1">
      <alignment horizontal="left" vertical="top" wrapText="1"/>
    </xf>
    <xf numFmtId="164" fontId="0" fillId="3" borderId="1" xfId="0" applyFont="1" applyFill="1" applyBorder="1" applyAlignment="1">
      <alignment horizontal="left" vertical="top" wrapText="1"/>
    </xf>
    <xf numFmtId="164" fontId="0" fillId="3" borderId="1" xfId="0" applyFont="1" applyFill="1" applyBorder="1" applyAlignment="1">
      <alignment horizontal="left" vertical="top"/>
    </xf>
    <xf numFmtId="164" fontId="6" fillId="3" borderId="1" xfId="0" applyFont="1" applyFill="1" applyBorder="1" applyAlignment="1">
      <alignment horizontal="center" vertical="center"/>
    </xf>
    <xf numFmtId="164" fontId="1" fillId="3" borderId="2" xfId="0" applyFont="1" applyFill="1" applyBorder="1" applyAlignment="1"/>
    <xf numFmtId="164" fontId="0" fillId="0" borderId="3" xfId="0" applyBorder="1" applyAlignment="1"/>
    <xf numFmtId="164" fontId="0" fillId="0" borderId="4" xfId="0" applyBorder="1" applyAlignment="1"/>
    <xf numFmtId="0" fontId="0" fillId="3" borderId="1" xfId="0" applyNumberFormat="1" applyFill="1" applyBorder="1" applyAlignment="1"/>
    <xf numFmtId="164" fontId="0" fillId="3" borderId="1" xfId="0" applyFill="1" applyBorder="1" applyAlignment="1"/>
    <xf numFmtId="0" fontId="3" fillId="3" borderId="1" xfId="0" applyNumberFormat="1" applyFont="1" applyFill="1" applyBorder="1" applyAlignment="1">
      <alignment horizontal="center" vertical="center"/>
    </xf>
    <xf numFmtId="164" fontId="0" fillId="3" borderId="1" xfId="0" applyFill="1" applyBorder="1" applyAlignment="1">
      <alignment vertical="center"/>
    </xf>
    <xf numFmtId="0" fontId="6" fillId="3" borderId="1" xfId="0" applyNumberFormat="1" applyFont="1" applyFill="1" applyBorder="1" applyAlignment="1">
      <alignment horizontal="center" vertical="center" wrapText="1"/>
    </xf>
    <xf numFmtId="0" fontId="8" fillId="3" borderId="1" xfId="0" applyNumberFormat="1" applyFont="1" applyFill="1" applyBorder="1" applyAlignment="1">
      <alignment vertical="center" wrapText="1"/>
    </xf>
    <xf numFmtId="164" fontId="6" fillId="3" borderId="1" xfId="0" applyFont="1" applyFill="1" applyBorder="1" applyAlignment="1">
      <alignment horizontal="center" vertical="center" wrapText="1"/>
    </xf>
    <xf numFmtId="164" fontId="8" fillId="3" borderId="1" xfId="0" applyFont="1" applyFill="1" applyBorder="1" applyAlignment="1">
      <alignment horizontal="center" vertical="center" wrapText="1"/>
    </xf>
    <xf numFmtId="164" fontId="6" fillId="3" borderId="1" xfId="0" applyFont="1" applyFill="1" applyBorder="1" applyAlignment="1">
      <alignment horizontal="center" vertical="center"/>
    </xf>
    <xf numFmtId="164" fontId="0" fillId="3" borderId="1" xfId="0" applyFill="1" applyBorder="1" applyAlignment="1">
      <alignment horizontal="center" vertical="center"/>
    </xf>
    <xf numFmtId="164" fontId="0" fillId="3" borderId="1" xfId="0" quotePrefix="1" applyFill="1" applyBorder="1" applyAlignment="1">
      <alignment horizontal="right"/>
    </xf>
  </cellXfs>
  <cellStyles count="16">
    <cellStyle name="Excel Built-in Normal" xfId="1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styles" Target="styles.xml"/><Relationship Id="rId13" Type="http://schemas.openxmlformats.org/officeDocument/2006/relationships/sharedStrings" Target="sharedStrings.xml"/><Relationship Id="rId14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aCie/Users/IdaBagusHendraGupta/Documents/USDP/J/J-Monev/J-Monev-QA/J-QA-Buku%20Putih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"/>
      <sheetName val="Komunikasi"/>
      <sheetName val="PMJK &amp; Higiene"/>
      <sheetName val="Partisipasi Swasta"/>
      <sheetName val="Teknis"/>
      <sheetName val="Pendanaan"/>
      <sheetName val="Kelembagaan"/>
    </sheetNames>
    <sheetDataSet>
      <sheetData sheetId="0" refreshError="1"/>
      <sheetData sheetId="1">
        <row r="6">
          <cell r="B6" t="str">
            <v>Apakah sudah terdapat informasi yang lengkap mengenai para pelaku utama _x000D_komunikasi (termasuk selain humas/infokom - komunikator dari berbagai instansi/SKPD)  yang melakukan berbagai kegiatan advokasi, _x000D_mobilisasi sosial dan kampanye kebijakan dan program</v>
          </cell>
        </row>
      </sheetData>
      <sheetData sheetId="2"/>
      <sheetData sheetId="3">
        <row r="14">
          <cell r="G14">
            <v>0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topLeftCell="A12" zoomScale="150" workbookViewId="0">
      <selection activeCell="B15" sqref="B15"/>
    </sheetView>
  </sheetViews>
  <sheetFormatPr baseColWidth="10" defaultColWidth="10.6640625" defaultRowHeight="12" x14ac:dyDescent="0"/>
  <cols>
    <col min="1" max="1" width="4.5" customWidth="1"/>
    <col min="2" max="2" width="68.5" customWidth="1"/>
  </cols>
  <sheetData>
    <row r="1" spans="1:2">
      <c r="A1" s="2" t="s">
        <v>39</v>
      </c>
    </row>
    <row r="2" spans="1:2">
      <c r="A2" s="2" t="s">
        <v>42</v>
      </c>
    </row>
    <row r="3" spans="1:2">
      <c r="A3" s="2"/>
    </row>
    <row r="4" spans="1:2">
      <c r="A4" s="2" t="s">
        <v>67</v>
      </c>
    </row>
    <row r="5" spans="1:2" ht="24">
      <c r="A5" s="5">
        <v>1</v>
      </c>
      <c r="B5" s="3" t="s">
        <v>48</v>
      </c>
    </row>
    <row r="6" spans="1:2" ht="24">
      <c r="A6" s="5">
        <v>2</v>
      </c>
      <c r="B6" s="3" t="s">
        <v>49</v>
      </c>
    </row>
    <row r="7" spans="1:2" ht="48">
      <c r="A7" s="5">
        <v>3</v>
      </c>
      <c r="B7" s="3" t="s">
        <v>17</v>
      </c>
    </row>
    <row r="8" spans="1:2" ht="24">
      <c r="A8" s="5">
        <v>4</v>
      </c>
      <c r="B8" s="3" t="s">
        <v>26</v>
      </c>
    </row>
    <row r="9" spans="1:2" ht="24">
      <c r="A9" s="5">
        <v>5</v>
      </c>
      <c r="B9" s="3" t="s">
        <v>31</v>
      </c>
    </row>
    <row r="10" spans="1:2" ht="48">
      <c r="A10" s="5">
        <v>6</v>
      </c>
      <c r="B10" s="3" t="s">
        <v>0</v>
      </c>
    </row>
    <row r="11" spans="1:2">
      <c r="A11" s="1"/>
      <c r="B11" s="3"/>
    </row>
    <row r="12" spans="1:2">
      <c r="A12" s="4" t="s">
        <v>30</v>
      </c>
      <c r="B12" s="3"/>
    </row>
    <row r="13" spans="1:2" ht="36">
      <c r="A13" s="5">
        <v>1</v>
      </c>
      <c r="B13" s="3" t="s">
        <v>21</v>
      </c>
    </row>
    <row r="14" spans="1:2" ht="48">
      <c r="A14" s="5">
        <v>2</v>
      </c>
      <c r="B14" s="3" t="s">
        <v>95</v>
      </c>
    </row>
    <row r="15" spans="1:2" ht="72">
      <c r="A15" s="5">
        <v>3</v>
      </c>
      <c r="B15" s="3" t="s">
        <v>18</v>
      </c>
    </row>
    <row r="16" spans="1:2" ht="36">
      <c r="A16" s="5">
        <v>4</v>
      </c>
      <c r="B16" s="3" t="s">
        <v>66</v>
      </c>
    </row>
    <row r="17" spans="1:2">
      <c r="A17" s="5">
        <v>5</v>
      </c>
      <c r="B17" s="3" t="s">
        <v>36</v>
      </c>
    </row>
    <row r="18" spans="1:2">
      <c r="A18" s="1">
        <v>6</v>
      </c>
      <c r="B18" s="3" t="s">
        <v>32</v>
      </c>
    </row>
    <row r="19" spans="1:2" ht="24">
      <c r="B19" s="51" t="s">
        <v>43</v>
      </c>
    </row>
    <row r="20" spans="1:2">
      <c r="B20" s="51" t="s">
        <v>44</v>
      </c>
    </row>
    <row r="21" spans="1:2">
      <c r="B21" s="51" t="s">
        <v>45</v>
      </c>
    </row>
    <row r="22" spans="1:2">
      <c r="B22" s="51" t="s">
        <v>46</v>
      </c>
    </row>
  </sheetData>
  <phoneticPr fontId="5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zoomScale="180" zoomScaleNormal="180" zoomScalePageLayoutView="180" workbookViewId="0">
      <selection activeCell="B17" sqref="B17"/>
    </sheetView>
  </sheetViews>
  <sheetFormatPr baseColWidth="10" defaultColWidth="10.83203125" defaultRowHeight="12" x14ac:dyDescent="0"/>
  <cols>
    <col min="1" max="1" width="4.33203125" style="8" customWidth="1"/>
    <col min="2" max="2" width="46.83203125" style="8" customWidth="1"/>
    <col min="3" max="16384" width="10.83203125" style="8"/>
  </cols>
  <sheetData>
    <row r="1" spans="1:9">
      <c r="A1" s="7" t="s">
        <v>22</v>
      </c>
    </row>
    <row r="2" spans="1:9">
      <c r="A2" s="7" t="s">
        <v>50</v>
      </c>
    </row>
    <row r="3" spans="1:9" ht="13">
      <c r="A3" s="9" t="s">
        <v>19</v>
      </c>
      <c r="C3" s="8" t="s">
        <v>59</v>
      </c>
    </row>
    <row r="4" spans="1:9" ht="13">
      <c r="A4" s="9" t="s">
        <v>24</v>
      </c>
      <c r="C4" s="8" t="s">
        <v>59</v>
      </c>
    </row>
    <row r="5" spans="1:9" ht="13">
      <c r="A5" s="9"/>
    </row>
    <row r="6" spans="1:9" ht="13">
      <c r="A6" s="9" t="s">
        <v>40</v>
      </c>
      <c r="C6" s="81"/>
    </row>
    <row r="7" spans="1:9" ht="13">
      <c r="A7" s="10" t="s">
        <v>33</v>
      </c>
      <c r="B7" s="10" t="s">
        <v>34</v>
      </c>
      <c r="C7" s="10" t="s">
        <v>35</v>
      </c>
      <c r="D7" s="10" t="s">
        <v>57</v>
      </c>
      <c r="E7" s="47" t="s">
        <v>56</v>
      </c>
    </row>
    <row r="8" spans="1:9">
      <c r="A8" s="11">
        <v>1</v>
      </c>
      <c r="B8" s="12" t="s">
        <v>139</v>
      </c>
      <c r="C8" s="13">
        <v>0.05</v>
      </c>
      <c r="D8" s="14">
        <f>C8*'Bab 1'!B2</f>
        <v>0</v>
      </c>
      <c r="E8" s="48" t="str">
        <f>IF(D8&gt;4.5,"A",IF(D8&gt;4,"B",IF(D8&gt;3.5,"C","D")))</f>
        <v>D</v>
      </c>
      <c r="F8" s="56"/>
      <c r="G8" s="54"/>
      <c r="H8" s="56"/>
    </row>
    <row r="9" spans="1:9">
      <c r="A9" s="11">
        <v>2</v>
      </c>
      <c r="B9" s="12" t="s">
        <v>140</v>
      </c>
      <c r="C9" s="13">
        <v>0.2</v>
      </c>
      <c r="D9" s="14">
        <f>C9*'Bab 2'!B2</f>
        <v>0</v>
      </c>
      <c r="E9" s="48" t="str">
        <f>IF(D9&gt;17.8,"A",IF(D9&gt;15.8,"B",IF(D9&gt;13.8,"C","D")))</f>
        <v>D</v>
      </c>
      <c r="F9" s="50"/>
      <c r="G9" s="54"/>
      <c r="H9" s="56"/>
    </row>
    <row r="10" spans="1:9">
      <c r="A10" s="11">
        <v>3</v>
      </c>
      <c r="B10" s="12" t="s">
        <v>141</v>
      </c>
      <c r="C10" s="13">
        <v>0.2</v>
      </c>
      <c r="D10" s="14">
        <f>C10*'Bab 3'!B2</f>
        <v>0</v>
      </c>
      <c r="E10" s="48" t="str">
        <f>IF(D10&gt;17.8,"A",IF(D10&gt;15.8,"B",IF(D10&gt;13.8,"C","D")))</f>
        <v>D</v>
      </c>
      <c r="F10" s="55"/>
      <c r="G10" s="54"/>
      <c r="H10" s="56"/>
    </row>
    <row r="11" spans="1:9">
      <c r="A11" s="15">
        <v>4</v>
      </c>
      <c r="B11" s="16" t="s">
        <v>142</v>
      </c>
      <c r="C11" s="17">
        <v>0.3</v>
      </c>
      <c r="D11" s="18">
        <f>C11*'Bab 4'!B2</f>
        <v>0</v>
      </c>
      <c r="E11" s="82" t="str">
        <f>IF(D11&gt;26.7,"A",IF(D11&gt;23.7,"B",IF(D11&gt;20.7,"C","D")))</f>
        <v>D</v>
      </c>
      <c r="F11" s="46"/>
      <c r="G11" s="55"/>
      <c r="H11" s="46"/>
      <c r="I11" s="46"/>
    </row>
    <row r="12" spans="1:9">
      <c r="A12" s="11">
        <v>5</v>
      </c>
      <c r="B12" s="12" t="s">
        <v>143</v>
      </c>
      <c r="C12" s="13">
        <v>0.1</v>
      </c>
      <c r="D12" s="14">
        <f>C12*'Bab 5'!B2</f>
        <v>0</v>
      </c>
      <c r="E12" s="48" t="str">
        <f>IF(D12&gt;8.9,"A",IF(D12&gt;7.9,"B",IF(D12&gt;6.9,"C","D")))</f>
        <v>D</v>
      </c>
      <c r="F12" s="46"/>
      <c r="G12" s="55"/>
      <c r="H12" s="46"/>
      <c r="I12" s="46"/>
    </row>
    <row r="13" spans="1:9">
      <c r="A13" s="11">
        <v>6</v>
      </c>
      <c r="B13" s="12" t="s">
        <v>144</v>
      </c>
      <c r="C13" s="13">
        <v>0.05</v>
      </c>
      <c r="D13" s="14">
        <f>C13*'Bab 6'!B2</f>
        <v>0</v>
      </c>
      <c r="E13" s="48" t="str">
        <f>IF(D13&gt;4.5,"A",IF(D13&gt;4,"B",IF(D13&gt;3.5,"C","D")))</f>
        <v>D</v>
      </c>
      <c r="F13" s="46"/>
      <c r="G13" s="56"/>
      <c r="H13" s="46"/>
      <c r="I13" s="46"/>
    </row>
    <row r="14" spans="1:9">
      <c r="A14" s="11">
        <v>7</v>
      </c>
      <c r="B14" s="12" t="s">
        <v>94</v>
      </c>
      <c r="C14" s="13">
        <v>0.1</v>
      </c>
      <c r="D14" s="14">
        <f>C14*Lampiran!B2</f>
        <v>0</v>
      </c>
      <c r="E14" s="48" t="str">
        <f>IF(D14&gt;8.9,"A",IF(D14&gt;7.9,"B",IF(D14&gt;6.9,"C","D")))</f>
        <v>D</v>
      </c>
    </row>
    <row r="15" spans="1:9" ht="13">
      <c r="A15" s="89" t="s">
        <v>72</v>
      </c>
      <c r="B15" s="90"/>
      <c r="C15" s="91"/>
      <c r="D15" s="19">
        <f>SUM(D8:D14)</f>
        <v>0</v>
      </c>
      <c r="E15" s="49" t="str">
        <f>IF(D15&gt;89,"A",IF(D15&gt;79,"B",IF(D15&gt;69,"C","D")))</f>
        <v>D</v>
      </c>
    </row>
    <row r="16" spans="1:9">
      <c r="A16" s="8" t="s">
        <v>51</v>
      </c>
      <c r="C16" s="53"/>
    </row>
  </sheetData>
  <mergeCells count="1">
    <mergeCell ref="A15:C15"/>
  </mergeCells>
  <phoneticPr fontId="5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24"/>
  <sheetViews>
    <sheetView zoomScale="150" workbookViewId="0">
      <pane xSplit="1" ySplit="5" topLeftCell="B6" activePane="bottomRight" state="frozen"/>
      <selection pane="topRight" activeCell="C1" sqref="C1"/>
      <selection pane="bottomLeft" activeCell="A5" sqref="A5"/>
      <selection pane="bottomRight" activeCell="G12" sqref="G12"/>
    </sheetView>
  </sheetViews>
  <sheetFormatPr baseColWidth="10" defaultColWidth="12.83203125" defaultRowHeight="12" x14ac:dyDescent="0"/>
  <cols>
    <col min="1" max="1" width="6" style="36" customWidth="1"/>
    <col min="2" max="2" width="62.33203125" style="36" customWidth="1"/>
    <col min="3" max="6" width="5.83203125" style="36" customWidth="1"/>
    <col min="7" max="7" width="20.83203125" style="36" customWidth="1"/>
    <col min="8" max="16384" width="12.83203125" style="36"/>
  </cols>
  <sheetData>
    <row r="1" spans="1:7" ht="13">
      <c r="A1" s="20" t="s">
        <v>63</v>
      </c>
    </row>
    <row r="2" spans="1:7" ht="13">
      <c r="A2" s="28" t="s">
        <v>52</v>
      </c>
      <c r="B2" s="37">
        <f>SUM(C11:D11)/5*100</f>
        <v>0</v>
      </c>
    </row>
    <row r="3" spans="1:7" ht="13">
      <c r="A3" s="20"/>
    </row>
    <row r="4" spans="1:7" s="38" customFormat="1" ht="19" customHeight="1">
      <c r="A4" s="94" t="s">
        <v>53</v>
      </c>
      <c r="B4" s="94" t="s">
        <v>54</v>
      </c>
      <c r="C4" s="94" t="s">
        <v>37</v>
      </c>
      <c r="D4" s="95"/>
      <c r="E4" s="94" t="s">
        <v>58</v>
      </c>
      <c r="F4" s="95"/>
      <c r="G4" s="95"/>
    </row>
    <row r="5" spans="1:7" s="38" customFormat="1" ht="19" customHeight="1">
      <c r="A5" s="94"/>
      <c r="B5" s="94"/>
      <c r="C5" s="41" t="s">
        <v>64</v>
      </c>
      <c r="D5" s="41" t="s">
        <v>65</v>
      </c>
      <c r="E5" s="94"/>
      <c r="F5" s="95"/>
      <c r="G5" s="95"/>
    </row>
    <row r="6" spans="1:7" ht="13">
      <c r="A6" s="42">
        <v>1</v>
      </c>
      <c r="B6" s="85" t="s">
        <v>160</v>
      </c>
      <c r="C6" s="44"/>
      <c r="D6" s="45"/>
      <c r="E6" s="92"/>
      <c r="F6" s="93"/>
      <c r="G6" s="93"/>
    </row>
    <row r="7" spans="1:7" ht="24">
      <c r="A7" s="42">
        <v>2</v>
      </c>
      <c r="B7" s="43" t="s">
        <v>82</v>
      </c>
      <c r="C7" s="44"/>
      <c r="D7" s="45"/>
      <c r="E7" s="92"/>
      <c r="F7" s="93"/>
      <c r="G7" s="93"/>
    </row>
    <row r="8" spans="1:7" ht="36">
      <c r="A8" s="42">
        <v>3</v>
      </c>
      <c r="B8" s="85" t="s">
        <v>163</v>
      </c>
      <c r="C8" s="44"/>
      <c r="D8" s="45"/>
      <c r="E8" s="92"/>
      <c r="F8" s="93"/>
      <c r="G8" s="93"/>
    </row>
    <row r="9" spans="1:7" ht="24">
      <c r="A9" s="42">
        <v>4</v>
      </c>
      <c r="B9" s="58" t="s">
        <v>47</v>
      </c>
      <c r="C9" s="44"/>
      <c r="D9" s="45"/>
      <c r="E9" s="92"/>
      <c r="F9" s="93"/>
      <c r="G9" s="93"/>
    </row>
    <row r="10" spans="1:7" ht="24">
      <c r="A10" s="42">
        <v>5</v>
      </c>
      <c r="B10" s="58" t="s">
        <v>162</v>
      </c>
      <c r="C10" s="44"/>
      <c r="D10" s="45"/>
      <c r="E10" s="92"/>
      <c r="F10" s="93"/>
      <c r="G10" s="93"/>
    </row>
    <row r="11" spans="1:7" ht="18" customHeight="1">
      <c r="A11" s="39"/>
      <c r="B11" s="40"/>
      <c r="C11" s="36">
        <f>SUM(C6:C10)*1</f>
        <v>0</v>
      </c>
      <c r="D11" s="36">
        <f>SUM(D6:D10)*0</f>
        <v>0</v>
      </c>
    </row>
    <row r="12" spans="1:7" ht="31" customHeight="1">
      <c r="A12" s="39"/>
      <c r="B12" s="39"/>
      <c r="C12" s="39"/>
    </row>
    <row r="13" spans="1:7" ht="31" customHeight="1">
      <c r="A13" s="39"/>
      <c r="B13" s="39"/>
      <c r="C13" s="39"/>
    </row>
    <row r="14" spans="1:7" ht="31" customHeight="1">
      <c r="A14" s="39"/>
      <c r="B14" s="39"/>
      <c r="C14" s="39"/>
    </row>
    <row r="15" spans="1:7" ht="31" customHeight="1">
      <c r="C15" s="39"/>
    </row>
    <row r="16" spans="1:7" ht="31" customHeight="1">
      <c r="C16" s="39"/>
    </row>
    <row r="17" spans="3:3" ht="31" customHeight="1">
      <c r="C17" s="39"/>
    </row>
    <row r="18" spans="3:3" ht="31" customHeight="1"/>
    <row r="19" spans="3:3" ht="31" customHeight="1"/>
    <row r="20" spans="3:3" ht="31" customHeight="1"/>
    <row r="21" spans="3:3" ht="31" customHeight="1"/>
    <row r="22" spans="3:3" ht="31" customHeight="1"/>
    <row r="23" spans="3:3" ht="31" customHeight="1"/>
    <row r="24" spans="3:3" ht="31" customHeight="1"/>
  </sheetData>
  <mergeCells count="9">
    <mergeCell ref="E9:G9"/>
    <mergeCell ref="E10:G10"/>
    <mergeCell ref="A4:A5"/>
    <mergeCell ref="B4:B5"/>
    <mergeCell ref="C4:D4"/>
    <mergeCell ref="E4:G5"/>
    <mergeCell ref="E6:G6"/>
    <mergeCell ref="E7:G7"/>
    <mergeCell ref="E8:G8"/>
  </mergeCells>
  <phoneticPr fontId="5" type="noConversion"/>
  <printOptions horizontalCentered="1"/>
  <pageMargins left="0.15944881889763785" right="0.15944881889763785" top="0.21259842519685043" bottom="0.21259842519685043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</sheetPr>
  <dimension ref="A1:G47"/>
  <sheetViews>
    <sheetView zoomScale="150" workbookViewId="0">
      <selection activeCell="B2" sqref="B2"/>
    </sheetView>
  </sheetViews>
  <sheetFormatPr baseColWidth="10" defaultColWidth="10.83203125" defaultRowHeight="12" x14ac:dyDescent="0"/>
  <cols>
    <col min="1" max="1" width="5.5" style="8" customWidth="1"/>
    <col min="2" max="2" width="60.33203125" style="8" customWidth="1"/>
    <col min="3" max="6" width="10.83203125" style="8"/>
    <col min="7" max="7" width="32.6640625" style="8" customWidth="1"/>
    <col min="8" max="16384" width="10.83203125" style="8"/>
  </cols>
  <sheetData>
    <row r="1" spans="1:7" ht="13">
      <c r="A1" s="20" t="s">
        <v>62</v>
      </c>
    </row>
    <row r="2" spans="1:7">
      <c r="A2" s="8" t="s">
        <v>70</v>
      </c>
      <c r="B2" s="63">
        <f>SUM(C30:F30,C45:F45)/128*100</f>
        <v>0</v>
      </c>
      <c r="C2" s="29"/>
    </row>
    <row r="3" spans="1:7">
      <c r="B3" s="63"/>
      <c r="C3" s="63"/>
    </row>
    <row r="4" spans="1:7">
      <c r="A4" s="22"/>
      <c r="B4" s="63"/>
    </row>
    <row r="5" spans="1:7">
      <c r="A5" s="100" t="s">
        <v>69</v>
      </c>
      <c r="B5" s="64"/>
      <c r="C5" s="96" t="s">
        <v>38</v>
      </c>
      <c r="D5" s="97"/>
      <c r="E5" s="97"/>
      <c r="F5" s="97"/>
      <c r="G5" s="98" t="s">
        <v>61</v>
      </c>
    </row>
    <row r="6" spans="1:7">
      <c r="A6" s="93"/>
      <c r="B6" s="66" t="s">
        <v>130</v>
      </c>
      <c r="C6" s="23">
        <v>1</v>
      </c>
      <c r="D6" s="23">
        <v>2</v>
      </c>
      <c r="E6" s="23">
        <v>3</v>
      </c>
      <c r="F6" s="23">
        <v>4</v>
      </c>
      <c r="G6" s="98"/>
    </row>
    <row r="7" spans="1:7">
      <c r="A7" s="93"/>
      <c r="B7" s="65"/>
      <c r="C7" s="23" t="s">
        <v>25</v>
      </c>
      <c r="D7" s="23"/>
      <c r="E7" s="23"/>
      <c r="F7" s="23" t="s">
        <v>60</v>
      </c>
      <c r="G7" s="99"/>
    </row>
    <row r="8" spans="1:7">
      <c r="A8" s="24">
        <v>1</v>
      </c>
      <c r="B8" s="27" t="s">
        <v>85</v>
      </c>
      <c r="C8" s="6"/>
      <c r="D8" s="6"/>
      <c r="E8" s="6"/>
      <c r="F8" s="6"/>
      <c r="G8" s="25"/>
    </row>
    <row r="9" spans="1:7">
      <c r="A9" s="24">
        <v>2</v>
      </c>
      <c r="B9" s="27" t="s">
        <v>86</v>
      </c>
      <c r="C9" s="6"/>
      <c r="D9" s="6"/>
      <c r="E9" s="6"/>
      <c r="F9" s="6"/>
      <c r="G9" s="25"/>
    </row>
    <row r="10" spans="1:7">
      <c r="A10" s="24">
        <v>3</v>
      </c>
      <c r="B10" s="27" t="s">
        <v>87</v>
      </c>
      <c r="C10" s="6"/>
      <c r="D10" s="6"/>
      <c r="E10" s="6"/>
      <c r="F10" s="6"/>
      <c r="G10" s="25"/>
    </row>
    <row r="11" spans="1:7">
      <c r="A11" s="24">
        <v>4</v>
      </c>
      <c r="B11" s="27" t="s">
        <v>88</v>
      </c>
      <c r="C11" s="6"/>
      <c r="D11" s="6"/>
      <c r="E11" s="6"/>
      <c r="F11" s="6"/>
      <c r="G11" s="25"/>
    </row>
    <row r="12" spans="1:7">
      <c r="A12" s="24">
        <v>5</v>
      </c>
      <c r="B12" s="30" t="s">
        <v>91</v>
      </c>
      <c r="C12" s="6"/>
      <c r="D12" s="6"/>
      <c r="E12" s="6"/>
      <c r="F12" s="6"/>
      <c r="G12" s="25"/>
    </row>
    <row r="13" spans="1:7">
      <c r="A13" s="24">
        <v>6</v>
      </c>
      <c r="B13" s="30" t="s">
        <v>92</v>
      </c>
      <c r="C13" s="6"/>
      <c r="D13" s="6"/>
      <c r="E13" s="6"/>
      <c r="F13" s="6"/>
      <c r="G13" s="25"/>
    </row>
    <row r="14" spans="1:7">
      <c r="A14" s="24">
        <v>7</v>
      </c>
      <c r="B14" s="30" t="s">
        <v>119</v>
      </c>
      <c r="C14" s="6"/>
      <c r="D14" s="6"/>
      <c r="E14" s="6"/>
      <c r="F14" s="6"/>
      <c r="G14" s="25"/>
    </row>
    <row r="15" spans="1:7">
      <c r="A15" s="24">
        <v>8</v>
      </c>
      <c r="B15" s="30" t="s">
        <v>120</v>
      </c>
      <c r="C15" s="6"/>
      <c r="D15" s="6"/>
      <c r="E15" s="6"/>
      <c r="F15" s="6"/>
      <c r="G15" s="25"/>
    </row>
    <row r="16" spans="1:7">
      <c r="A16" s="24">
        <v>9</v>
      </c>
      <c r="B16" s="30" t="s">
        <v>121</v>
      </c>
      <c r="C16" s="6"/>
      <c r="D16" s="6"/>
      <c r="E16" s="6"/>
      <c r="F16" s="6"/>
      <c r="G16" s="25"/>
    </row>
    <row r="17" spans="1:7">
      <c r="A17" s="24">
        <v>10</v>
      </c>
      <c r="B17" s="30" t="s">
        <v>73</v>
      </c>
      <c r="C17" s="6"/>
      <c r="D17" s="6"/>
      <c r="E17" s="6"/>
      <c r="F17" s="6"/>
      <c r="G17" s="25"/>
    </row>
    <row r="18" spans="1:7">
      <c r="A18" s="24">
        <v>11</v>
      </c>
      <c r="B18" s="30" t="s">
        <v>74</v>
      </c>
      <c r="C18" s="6"/>
      <c r="D18" s="6"/>
      <c r="E18" s="6"/>
      <c r="F18" s="6"/>
      <c r="G18" s="25"/>
    </row>
    <row r="19" spans="1:7">
      <c r="A19" s="24">
        <v>12</v>
      </c>
      <c r="B19" s="86" t="s">
        <v>161</v>
      </c>
      <c r="C19" s="6"/>
      <c r="D19" s="6"/>
      <c r="E19" s="6"/>
      <c r="F19" s="6"/>
      <c r="G19" s="25"/>
    </row>
    <row r="20" spans="1:7">
      <c r="A20" s="24">
        <v>13</v>
      </c>
      <c r="B20" s="30" t="s">
        <v>75</v>
      </c>
      <c r="C20" s="6"/>
      <c r="D20" s="6"/>
      <c r="E20" s="6"/>
      <c r="F20" s="6"/>
      <c r="G20" s="25"/>
    </row>
    <row r="21" spans="1:7">
      <c r="A21" s="24">
        <v>14.2878787878787</v>
      </c>
      <c r="B21" s="30" t="s">
        <v>76</v>
      </c>
      <c r="C21" s="6"/>
      <c r="D21" s="6"/>
      <c r="E21" s="6"/>
      <c r="F21" s="6"/>
      <c r="G21" s="25"/>
    </row>
    <row r="22" spans="1:7">
      <c r="A22" s="24">
        <v>15</v>
      </c>
      <c r="B22" s="30" t="s">
        <v>77</v>
      </c>
      <c r="C22" s="6"/>
      <c r="D22" s="6"/>
      <c r="E22" s="6"/>
      <c r="F22" s="6"/>
      <c r="G22" s="25"/>
    </row>
    <row r="23" spans="1:7">
      <c r="A23" s="24">
        <v>16</v>
      </c>
      <c r="B23" s="25" t="s">
        <v>80</v>
      </c>
      <c r="C23" s="6"/>
      <c r="D23" s="6"/>
      <c r="E23" s="6"/>
      <c r="F23" s="6"/>
      <c r="G23" s="25"/>
    </row>
    <row r="24" spans="1:7">
      <c r="A24" s="24">
        <v>17</v>
      </c>
      <c r="B24" s="30" t="s">
        <v>109</v>
      </c>
      <c r="C24" s="6"/>
      <c r="D24" s="6"/>
      <c r="E24" s="6"/>
      <c r="F24" s="6"/>
      <c r="G24" s="25"/>
    </row>
    <row r="25" spans="1:7">
      <c r="A25" s="24">
        <v>18</v>
      </c>
      <c r="B25" s="25" t="s">
        <v>108</v>
      </c>
      <c r="C25" s="6"/>
      <c r="D25" s="6"/>
      <c r="E25" s="6"/>
      <c r="F25" s="6"/>
      <c r="G25" s="25"/>
    </row>
    <row r="26" spans="1:7">
      <c r="A26" s="24">
        <v>19</v>
      </c>
      <c r="B26" s="30" t="s">
        <v>110</v>
      </c>
      <c r="C26" s="6"/>
      <c r="D26" s="6"/>
      <c r="E26" s="6"/>
      <c r="F26" s="6"/>
      <c r="G26" s="25"/>
    </row>
    <row r="27" spans="1:7">
      <c r="A27" s="24">
        <v>20</v>
      </c>
      <c r="B27" s="30" t="s">
        <v>111</v>
      </c>
      <c r="C27" s="6"/>
      <c r="D27" s="6"/>
      <c r="E27" s="6"/>
      <c r="F27" s="6"/>
      <c r="G27" s="25"/>
    </row>
    <row r="28" spans="1:7">
      <c r="A28" s="24">
        <v>21</v>
      </c>
      <c r="B28" s="30" t="s">
        <v>112</v>
      </c>
      <c r="C28" s="6"/>
      <c r="D28" s="6"/>
      <c r="E28" s="6"/>
      <c r="F28" s="6"/>
      <c r="G28" s="25"/>
    </row>
    <row r="29" spans="1:7">
      <c r="A29" s="24">
        <v>22</v>
      </c>
      <c r="B29" s="27" t="s">
        <v>113</v>
      </c>
      <c r="C29" s="6"/>
      <c r="D29" s="6"/>
      <c r="E29" s="6"/>
      <c r="F29" s="6"/>
      <c r="G29" s="25"/>
    </row>
    <row r="30" spans="1:7">
      <c r="A30" s="7" t="s">
        <v>29</v>
      </c>
      <c r="B30" s="26"/>
      <c r="C30" s="21">
        <f>SUM(C8:C29)*C6</f>
        <v>0</v>
      </c>
      <c r="D30" s="21">
        <f>SUM(D8:D29)*D6</f>
        <v>0</v>
      </c>
      <c r="E30" s="21">
        <f>SUM(E8:E29)*E6</f>
        <v>0</v>
      </c>
      <c r="F30" s="21">
        <f>SUM(F8:F29)*F6</f>
        <v>0</v>
      </c>
    </row>
    <row r="31" spans="1:7">
      <c r="A31" s="7"/>
      <c r="B31" s="26"/>
    </row>
    <row r="32" spans="1:7">
      <c r="A32" s="100" t="s">
        <v>68</v>
      </c>
      <c r="B32" s="67"/>
      <c r="C32" s="96" t="s">
        <v>38</v>
      </c>
      <c r="D32" s="97"/>
      <c r="E32" s="97"/>
      <c r="F32" s="97"/>
      <c r="G32" s="98" t="s">
        <v>61</v>
      </c>
    </row>
    <row r="33" spans="1:7">
      <c r="A33" s="95"/>
      <c r="B33" s="66" t="s">
        <v>131</v>
      </c>
      <c r="C33" s="23">
        <v>1</v>
      </c>
      <c r="D33" s="23">
        <v>2</v>
      </c>
      <c r="E33" s="23">
        <v>3</v>
      </c>
      <c r="F33" s="23">
        <v>4</v>
      </c>
      <c r="G33" s="98"/>
    </row>
    <row r="34" spans="1:7">
      <c r="A34" s="95"/>
      <c r="B34" s="68"/>
      <c r="C34" s="23" t="s">
        <v>25</v>
      </c>
      <c r="D34" s="23"/>
      <c r="E34" s="23"/>
      <c r="F34" s="23" t="s">
        <v>60</v>
      </c>
      <c r="G34" s="99"/>
    </row>
    <row r="35" spans="1:7">
      <c r="A35" s="24">
        <v>1</v>
      </c>
      <c r="B35" s="27" t="s">
        <v>83</v>
      </c>
      <c r="C35" s="6"/>
      <c r="D35" s="6"/>
      <c r="E35" s="6"/>
      <c r="F35" s="6"/>
      <c r="G35" s="25"/>
    </row>
    <row r="36" spans="1:7">
      <c r="A36" s="24">
        <v>2</v>
      </c>
      <c r="B36" s="27" t="s">
        <v>89</v>
      </c>
      <c r="C36" s="6"/>
      <c r="D36" s="6"/>
      <c r="E36" s="6"/>
      <c r="F36" s="6"/>
      <c r="G36" s="25"/>
    </row>
    <row r="37" spans="1:7">
      <c r="A37" s="24">
        <v>3</v>
      </c>
      <c r="B37" s="27" t="s">
        <v>90</v>
      </c>
      <c r="C37" s="6"/>
      <c r="D37" s="6"/>
      <c r="E37" s="6"/>
      <c r="F37" s="6"/>
      <c r="G37" s="25"/>
    </row>
    <row r="38" spans="1:7">
      <c r="A38" s="24">
        <v>4</v>
      </c>
      <c r="B38" s="87" t="s">
        <v>165</v>
      </c>
      <c r="C38" s="6"/>
      <c r="D38" s="6"/>
      <c r="E38" s="6"/>
      <c r="F38" s="6"/>
      <c r="G38" s="25"/>
    </row>
    <row r="39" spans="1:7">
      <c r="A39" s="24">
        <v>5</v>
      </c>
      <c r="B39" s="27" t="s">
        <v>1</v>
      </c>
      <c r="C39" s="6"/>
      <c r="D39" s="6"/>
      <c r="E39" s="6"/>
      <c r="F39" s="6"/>
      <c r="G39" s="25"/>
    </row>
    <row r="40" spans="1:7">
      <c r="A40" s="24">
        <v>6</v>
      </c>
      <c r="B40" s="60" t="s">
        <v>78</v>
      </c>
      <c r="C40" s="6"/>
      <c r="D40" s="6"/>
      <c r="E40" s="6"/>
      <c r="F40" s="6"/>
      <c r="G40" s="25"/>
    </row>
    <row r="41" spans="1:7">
      <c r="A41" s="24">
        <v>7</v>
      </c>
      <c r="B41" s="27" t="s">
        <v>79</v>
      </c>
      <c r="C41" s="6"/>
      <c r="D41" s="6"/>
      <c r="E41" s="6"/>
      <c r="F41" s="6"/>
      <c r="G41" s="25"/>
    </row>
    <row r="42" spans="1:7">
      <c r="A42" s="24">
        <v>8</v>
      </c>
      <c r="B42" s="27" t="s">
        <v>81</v>
      </c>
      <c r="C42" s="6"/>
      <c r="D42" s="6"/>
      <c r="E42" s="6"/>
      <c r="F42" s="6"/>
      <c r="G42" s="25"/>
    </row>
    <row r="43" spans="1:7">
      <c r="A43" s="24">
        <v>9</v>
      </c>
      <c r="B43" s="27" t="s">
        <v>107</v>
      </c>
      <c r="C43" s="6"/>
      <c r="D43" s="6"/>
      <c r="E43" s="6"/>
      <c r="F43" s="6"/>
      <c r="G43" s="25"/>
    </row>
    <row r="44" spans="1:7">
      <c r="A44" s="24">
        <v>10</v>
      </c>
      <c r="B44" s="27" t="s">
        <v>55</v>
      </c>
      <c r="C44" s="6"/>
      <c r="D44" s="6"/>
      <c r="E44" s="6"/>
      <c r="F44" s="6"/>
      <c r="G44" s="25"/>
    </row>
    <row r="45" spans="1:7">
      <c r="A45" s="33" t="s">
        <v>20</v>
      </c>
      <c r="B45" s="34"/>
      <c r="C45" s="21">
        <f>SUM(C35:C44)*C33</f>
        <v>0</v>
      </c>
      <c r="D45" s="21">
        <f>SUM(D35:D44)*D33</f>
        <v>0</v>
      </c>
      <c r="E45" s="21">
        <f>SUM(E35:E44)*E33</f>
        <v>0</v>
      </c>
      <c r="F45" s="21">
        <f>SUM(F35:F44)*F33</f>
        <v>0</v>
      </c>
    </row>
    <row r="46" spans="1:7">
      <c r="A46" s="35"/>
      <c r="B46" s="34"/>
    </row>
    <row r="47" spans="1:7">
      <c r="B47" s="21"/>
    </row>
  </sheetData>
  <mergeCells count="6">
    <mergeCell ref="C5:F5"/>
    <mergeCell ref="G5:G7"/>
    <mergeCell ref="A5:A7"/>
    <mergeCell ref="C32:F32"/>
    <mergeCell ref="G32:G34"/>
    <mergeCell ref="A32:A34"/>
  </mergeCells>
  <phoneticPr fontId="5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</sheetPr>
  <dimension ref="A1:H31"/>
  <sheetViews>
    <sheetView topLeftCell="A20" zoomScale="150" workbookViewId="0">
      <selection activeCell="D21" sqref="D21"/>
    </sheetView>
  </sheetViews>
  <sheetFormatPr baseColWidth="10" defaultColWidth="10.83203125" defaultRowHeight="12" x14ac:dyDescent="0"/>
  <cols>
    <col min="1" max="1" width="5.5" style="8" customWidth="1"/>
    <col min="2" max="2" width="50.33203125" style="8" customWidth="1"/>
    <col min="3" max="6" width="10.83203125" style="8"/>
    <col min="7" max="7" width="21.6640625" style="8" customWidth="1"/>
    <col min="8" max="16384" width="10.83203125" style="8"/>
  </cols>
  <sheetData>
    <row r="1" spans="1:7" ht="13">
      <c r="A1" s="20" t="s">
        <v>41</v>
      </c>
    </row>
    <row r="2" spans="1:7">
      <c r="A2" s="7" t="s">
        <v>71</v>
      </c>
      <c r="B2" s="69">
        <f>SUM(C20:F20,C31:F31)/64*100</f>
        <v>0</v>
      </c>
    </row>
    <row r="3" spans="1:7">
      <c r="A3" s="22"/>
    </row>
    <row r="4" spans="1:7">
      <c r="A4" s="76"/>
      <c r="B4" s="77"/>
      <c r="C4" s="96" t="s">
        <v>38</v>
      </c>
      <c r="D4" s="97"/>
      <c r="E4" s="97"/>
      <c r="F4" s="97"/>
      <c r="G4" s="98" t="s">
        <v>61</v>
      </c>
    </row>
    <row r="5" spans="1:7" ht="15" customHeight="1">
      <c r="A5" s="78" t="s">
        <v>137</v>
      </c>
      <c r="B5" s="79" t="s">
        <v>84</v>
      </c>
      <c r="C5" s="23">
        <v>1</v>
      </c>
      <c r="D5" s="23">
        <v>2</v>
      </c>
      <c r="E5" s="23">
        <v>3</v>
      </c>
      <c r="F5" s="23">
        <v>4</v>
      </c>
      <c r="G5" s="98"/>
    </row>
    <row r="6" spans="1:7" ht="15" customHeight="1">
      <c r="A6" s="80"/>
      <c r="B6" s="80"/>
      <c r="C6" s="23" t="s">
        <v>25</v>
      </c>
      <c r="D6" s="23"/>
      <c r="E6" s="23"/>
      <c r="F6" s="23" t="s">
        <v>60</v>
      </c>
      <c r="G6" s="99"/>
    </row>
    <row r="7" spans="1:7">
      <c r="A7" s="15">
        <v>1</v>
      </c>
      <c r="B7" s="31" t="s">
        <v>114</v>
      </c>
      <c r="C7" s="6"/>
      <c r="D7" s="6"/>
      <c r="E7" s="6"/>
      <c r="F7" s="6"/>
      <c r="G7" s="25"/>
    </row>
    <row r="8" spans="1:7" ht="24">
      <c r="A8" s="15">
        <v>2</v>
      </c>
      <c r="B8" s="30" t="s">
        <v>118</v>
      </c>
      <c r="C8" s="6"/>
      <c r="D8" s="6"/>
      <c r="E8" s="6"/>
      <c r="F8" s="6"/>
      <c r="G8" s="25"/>
    </row>
    <row r="9" spans="1:7">
      <c r="A9" s="15">
        <v>3</v>
      </c>
      <c r="B9" s="30" t="s">
        <v>117</v>
      </c>
      <c r="C9" s="6"/>
      <c r="D9" s="6"/>
      <c r="E9" s="6"/>
      <c r="F9" s="6"/>
      <c r="G9" s="25"/>
    </row>
    <row r="10" spans="1:7">
      <c r="A10" s="15">
        <v>4</v>
      </c>
      <c r="B10" s="30" t="s">
        <v>96</v>
      </c>
      <c r="C10" s="6"/>
      <c r="D10" s="6"/>
      <c r="E10" s="6"/>
      <c r="F10" s="6"/>
      <c r="G10" s="25"/>
    </row>
    <row r="11" spans="1:7" ht="24">
      <c r="A11" s="15">
        <v>5</v>
      </c>
      <c r="B11" s="30" t="s">
        <v>97</v>
      </c>
      <c r="C11" s="6"/>
      <c r="D11" s="6"/>
      <c r="E11" s="6"/>
      <c r="F11" s="6"/>
      <c r="G11" s="25"/>
    </row>
    <row r="12" spans="1:7">
      <c r="A12" s="15">
        <v>6</v>
      </c>
      <c r="B12" s="30" t="s">
        <v>98</v>
      </c>
      <c r="C12" s="6"/>
      <c r="D12" s="6"/>
      <c r="E12" s="6"/>
      <c r="F12" s="6"/>
      <c r="G12" s="25"/>
    </row>
    <row r="13" spans="1:7">
      <c r="A13" s="15">
        <v>7</v>
      </c>
      <c r="B13" s="30" t="s">
        <v>99</v>
      </c>
      <c r="C13" s="6"/>
      <c r="D13" s="6"/>
      <c r="E13" s="6"/>
      <c r="F13" s="6"/>
      <c r="G13" s="25"/>
    </row>
    <row r="14" spans="1:7">
      <c r="A14" s="15">
        <v>8</v>
      </c>
      <c r="B14" s="30" t="s">
        <v>100</v>
      </c>
      <c r="C14" s="6"/>
      <c r="D14" s="6"/>
      <c r="E14" s="6"/>
      <c r="F14" s="6"/>
      <c r="G14" s="25"/>
    </row>
    <row r="15" spans="1:7" ht="24">
      <c r="A15" s="15">
        <v>9</v>
      </c>
      <c r="B15" s="30" t="s">
        <v>101</v>
      </c>
      <c r="C15" s="6"/>
      <c r="D15" s="6"/>
      <c r="E15" s="6"/>
      <c r="F15" s="6"/>
      <c r="G15" s="25"/>
    </row>
    <row r="16" spans="1:7">
      <c r="A16" s="15">
        <v>10</v>
      </c>
      <c r="B16" s="30" t="s">
        <v>102</v>
      </c>
      <c r="C16" s="6"/>
      <c r="D16" s="6"/>
      <c r="E16" s="6"/>
      <c r="F16" s="6"/>
      <c r="G16" s="25"/>
    </row>
    <row r="17" spans="1:8" ht="24">
      <c r="A17" s="15">
        <v>11</v>
      </c>
      <c r="B17" s="30" t="s">
        <v>103</v>
      </c>
      <c r="C17" s="6"/>
      <c r="D17" s="6"/>
      <c r="E17" s="6"/>
      <c r="F17" s="6"/>
      <c r="G17" s="25"/>
    </row>
    <row r="18" spans="1:8" ht="36">
      <c r="A18" s="15">
        <v>12</v>
      </c>
      <c r="B18" s="61" t="s">
        <v>104</v>
      </c>
      <c r="C18" s="6"/>
      <c r="D18" s="6"/>
      <c r="E18" s="6"/>
      <c r="F18" s="6"/>
      <c r="G18" s="25"/>
    </row>
    <row r="19" spans="1:8" ht="24">
      <c r="A19" s="15">
        <v>13</v>
      </c>
      <c r="B19" s="32" t="s">
        <v>105</v>
      </c>
      <c r="C19" s="6"/>
      <c r="D19" s="6"/>
      <c r="E19" s="6"/>
      <c r="F19" s="6"/>
      <c r="G19" s="25"/>
    </row>
    <row r="20" spans="1:8">
      <c r="A20" s="7" t="s">
        <v>28</v>
      </c>
      <c r="B20" s="26"/>
      <c r="C20" s="21">
        <f>SUM(C7:C19)*C5</f>
        <v>0</v>
      </c>
      <c r="D20" s="21">
        <f>SUM(D7:D19)*D5</f>
        <v>0</v>
      </c>
      <c r="E20" s="21">
        <f>SUM(E7:E19)*E5</f>
        <v>0</v>
      </c>
      <c r="F20" s="21">
        <f>SUM(F7:F19)*F5</f>
        <v>0</v>
      </c>
      <c r="H20" s="21"/>
    </row>
    <row r="22" spans="1:8">
      <c r="E22" s="21"/>
      <c r="F22" s="21"/>
    </row>
    <row r="25" spans="1:8">
      <c r="A25" s="76"/>
      <c r="B25" s="77"/>
      <c r="C25" s="96" t="s">
        <v>38</v>
      </c>
      <c r="D25" s="97"/>
      <c r="E25" s="97"/>
      <c r="F25" s="97"/>
      <c r="G25" s="98" t="s">
        <v>61</v>
      </c>
    </row>
    <row r="26" spans="1:8">
      <c r="A26" s="78" t="s">
        <v>137</v>
      </c>
      <c r="B26" s="79" t="s">
        <v>138</v>
      </c>
      <c r="C26" s="57">
        <v>1</v>
      </c>
      <c r="D26" s="57">
        <v>2</v>
      </c>
      <c r="E26" s="57">
        <v>3</v>
      </c>
      <c r="F26" s="57">
        <v>4</v>
      </c>
      <c r="G26" s="98"/>
    </row>
    <row r="27" spans="1:8">
      <c r="A27" s="80"/>
      <c r="B27" s="80"/>
      <c r="C27" s="57" t="s">
        <v>25</v>
      </c>
      <c r="D27" s="57"/>
      <c r="E27" s="57"/>
      <c r="F27" s="57" t="s">
        <v>60</v>
      </c>
      <c r="G27" s="99"/>
    </row>
    <row r="28" spans="1:8">
      <c r="A28" s="24">
        <v>1</v>
      </c>
      <c r="B28" s="27" t="s">
        <v>115</v>
      </c>
      <c r="C28" s="6"/>
      <c r="D28" s="6"/>
      <c r="E28" s="6"/>
      <c r="F28" s="6"/>
      <c r="G28" s="25"/>
    </row>
    <row r="29" spans="1:8">
      <c r="A29" s="24">
        <v>2</v>
      </c>
      <c r="B29" s="27" t="s">
        <v>116</v>
      </c>
      <c r="C29" s="6"/>
      <c r="D29" s="6"/>
      <c r="E29" s="6"/>
      <c r="F29" s="6"/>
      <c r="G29" s="25"/>
    </row>
    <row r="30" spans="1:8">
      <c r="A30" s="24">
        <v>3</v>
      </c>
      <c r="B30" s="30" t="s">
        <v>159</v>
      </c>
      <c r="C30" s="6"/>
      <c r="D30" s="6"/>
      <c r="E30" s="6"/>
      <c r="F30" s="6"/>
      <c r="G30" s="25"/>
    </row>
    <row r="31" spans="1:8">
      <c r="A31" s="33" t="s">
        <v>20</v>
      </c>
      <c r="B31" s="34"/>
      <c r="C31" s="46">
        <f>SUM(C28:C30)*C26</f>
        <v>0</v>
      </c>
      <c r="D31" s="46">
        <f>SUM(D28:D30)*D26</f>
        <v>0</v>
      </c>
      <c r="E31" s="46">
        <f>SUM(E28:E30)*E26</f>
        <v>0</v>
      </c>
      <c r="F31" s="46">
        <f>SUM(F28:F30)*F26</f>
        <v>0</v>
      </c>
    </row>
  </sheetData>
  <mergeCells count="4">
    <mergeCell ref="C25:F25"/>
    <mergeCell ref="G25:G27"/>
    <mergeCell ref="C4:F4"/>
    <mergeCell ref="G4:G6"/>
  </mergeCells>
  <phoneticPr fontId="5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</sheetPr>
  <dimension ref="A1:G12"/>
  <sheetViews>
    <sheetView zoomScale="150" workbookViewId="0">
      <selection activeCell="F10" sqref="F10"/>
    </sheetView>
  </sheetViews>
  <sheetFormatPr baseColWidth="10" defaultColWidth="10.83203125" defaultRowHeight="12" x14ac:dyDescent="0"/>
  <cols>
    <col min="1" max="1" width="5.5" style="8" customWidth="1"/>
    <col min="2" max="2" width="50.33203125" style="8" customWidth="1"/>
    <col min="3" max="6" width="10.83203125" style="8"/>
    <col min="7" max="7" width="21.6640625" style="8" customWidth="1"/>
    <col min="8" max="16384" width="10.83203125" style="8"/>
  </cols>
  <sheetData>
    <row r="1" spans="1:7" ht="13">
      <c r="A1" s="20" t="s">
        <v>23</v>
      </c>
    </row>
    <row r="2" spans="1:7" ht="13">
      <c r="A2" s="28" t="s">
        <v>52</v>
      </c>
      <c r="B2" s="69">
        <f>SUM(C10:F10)/12*100</f>
        <v>0</v>
      </c>
      <c r="C2" s="21"/>
    </row>
    <row r="3" spans="1:7">
      <c r="A3" s="22"/>
    </row>
    <row r="4" spans="1:7" ht="13" customHeight="1">
      <c r="A4" s="73"/>
      <c r="B4" s="64"/>
      <c r="C4" s="96" t="s">
        <v>38</v>
      </c>
      <c r="D4" s="97"/>
      <c r="E4" s="97"/>
      <c r="F4" s="97"/>
      <c r="G4" s="98" t="s">
        <v>61</v>
      </c>
    </row>
    <row r="5" spans="1:7">
      <c r="A5" s="66" t="s">
        <v>33</v>
      </c>
      <c r="B5" s="70" t="s">
        <v>136</v>
      </c>
      <c r="C5" s="23">
        <v>1</v>
      </c>
      <c r="D5" s="23">
        <v>2</v>
      </c>
      <c r="E5" s="23">
        <v>3</v>
      </c>
      <c r="F5" s="23">
        <v>4</v>
      </c>
      <c r="G5" s="98"/>
    </row>
    <row r="6" spans="1:7">
      <c r="A6" s="65"/>
      <c r="B6" s="65"/>
      <c r="C6" s="23" t="s">
        <v>25</v>
      </c>
      <c r="D6" s="23"/>
      <c r="E6" s="23"/>
      <c r="F6" s="23" t="s">
        <v>60</v>
      </c>
      <c r="G6" s="99"/>
    </row>
    <row r="7" spans="1:7" ht="24">
      <c r="A7" s="15">
        <v>1</v>
      </c>
      <c r="B7" s="30" t="s">
        <v>106</v>
      </c>
      <c r="C7" s="6"/>
      <c r="D7" s="6"/>
      <c r="E7" s="6"/>
      <c r="F7" s="6"/>
      <c r="G7" s="25"/>
    </row>
    <row r="8" spans="1:7" ht="26" customHeight="1">
      <c r="A8" s="15">
        <v>2</v>
      </c>
      <c r="B8" s="30" t="s">
        <v>145</v>
      </c>
      <c r="C8" s="6"/>
      <c r="D8" s="6"/>
      <c r="E8" s="6"/>
      <c r="F8" s="6"/>
      <c r="G8" s="25"/>
    </row>
    <row r="9" spans="1:7" ht="24">
      <c r="A9" s="15">
        <v>3</v>
      </c>
      <c r="B9" s="30" t="s">
        <v>146</v>
      </c>
      <c r="C9" s="6"/>
      <c r="D9" s="6"/>
      <c r="E9" s="6"/>
      <c r="F9" s="6"/>
      <c r="G9" s="25"/>
    </row>
    <row r="10" spans="1:7">
      <c r="A10" s="7" t="s">
        <v>28</v>
      </c>
      <c r="B10" s="26"/>
      <c r="C10" s="21">
        <f>SUM(C7:C9)*C5</f>
        <v>0</v>
      </c>
      <c r="D10" s="21">
        <f>SUM(D7:D9)*D5</f>
        <v>0</v>
      </c>
      <c r="E10" s="21">
        <f>SUM(E7:E9)*E5</f>
        <v>0</v>
      </c>
      <c r="F10" s="21">
        <f>SUM(F7:F9)*F5</f>
        <v>0</v>
      </c>
    </row>
    <row r="12" spans="1:7">
      <c r="B12" s="21"/>
      <c r="F12" s="29"/>
    </row>
  </sheetData>
  <mergeCells count="2">
    <mergeCell ref="C4:F4"/>
    <mergeCell ref="G4:G6"/>
  </mergeCells>
  <phoneticPr fontId="5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</sheetPr>
  <dimension ref="A1:G16"/>
  <sheetViews>
    <sheetView zoomScale="150" workbookViewId="0">
      <selection activeCell="B16" sqref="B16"/>
    </sheetView>
  </sheetViews>
  <sheetFormatPr baseColWidth="10" defaultColWidth="10.83203125" defaultRowHeight="12" x14ac:dyDescent="0"/>
  <cols>
    <col min="1" max="1" width="5.5" style="8" customWidth="1"/>
    <col min="2" max="2" width="50.33203125" style="8" customWidth="1"/>
    <col min="3" max="6" width="10.83203125" style="8"/>
    <col min="7" max="7" width="21.6640625" style="8" customWidth="1"/>
    <col min="8" max="16384" width="10.83203125" style="8"/>
  </cols>
  <sheetData>
    <row r="1" spans="1:7" ht="13">
      <c r="A1" s="20" t="s">
        <v>27</v>
      </c>
    </row>
    <row r="2" spans="1:7">
      <c r="A2" s="7" t="s">
        <v>71</v>
      </c>
      <c r="B2" s="69">
        <f>SUM(C15:F15)/32*100</f>
        <v>0</v>
      </c>
    </row>
    <row r="3" spans="1:7">
      <c r="A3" s="22"/>
    </row>
    <row r="4" spans="1:7" ht="15" customHeight="1">
      <c r="A4" s="73"/>
      <c r="B4" s="64"/>
      <c r="C4" s="96" t="s">
        <v>38</v>
      </c>
      <c r="D4" s="97"/>
      <c r="E4" s="97"/>
      <c r="F4" s="97"/>
      <c r="G4" s="98" t="s">
        <v>61</v>
      </c>
    </row>
    <row r="5" spans="1:7" ht="15" customHeight="1">
      <c r="A5" s="66" t="s">
        <v>33</v>
      </c>
      <c r="B5" s="70" t="s">
        <v>132</v>
      </c>
      <c r="C5" s="23">
        <v>1</v>
      </c>
      <c r="D5" s="23">
        <v>2</v>
      </c>
      <c r="E5" s="23">
        <v>3</v>
      </c>
      <c r="F5" s="23">
        <v>4</v>
      </c>
      <c r="G5" s="98"/>
    </row>
    <row r="6" spans="1:7" ht="15" customHeight="1">
      <c r="A6" s="65"/>
      <c r="B6" s="65"/>
      <c r="C6" s="23" t="s">
        <v>25</v>
      </c>
      <c r="D6" s="23"/>
      <c r="E6" s="23"/>
      <c r="F6" s="23" t="s">
        <v>60</v>
      </c>
      <c r="G6" s="99"/>
    </row>
    <row r="7" spans="1:7" ht="24">
      <c r="A7" s="24">
        <v>1</v>
      </c>
      <c r="B7" s="62" t="s">
        <v>147</v>
      </c>
      <c r="C7" s="6"/>
      <c r="D7" s="6"/>
      <c r="E7" s="6"/>
      <c r="F7" s="6"/>
      <c r="G7" s="25"/>
    </row>
    <row r="8" spans="1:7">
      <c r="A8" s="24">
        <v>2</v>
      </c>
      <c r="B8" s="62" t="s">
        <v>148</v>
      </c>
      <c r="C8" s="6"/>
      <c r="D8" s="6"/>
      <c r="E8" s="6"/>
      <c r="F8" s="6"/>
      <c r="G8" s="25"/>
    </row>
    <row r="9" spans="1:7">
      <c r="A9" s="24">
        <v>3</v>
      </c>
      <c r="B9" s="62" t="s">
        <v>149</v>
      </c>
      <c r="C9" s="6"/>
      <c r="D9" s="6"/>
      <c r="E9" s="6"/>
      <c r="F9" s="6"/>
      <c r="G9" s="25"/>
    </row>
    <row r="10" spans="1:7">
      <c r="A10" s="24">
        <v>4</v>
      </c>
      <c r="B10" s="25" t="s">
        <v>150</v>
      </c>
      <c r="C10" s="6"/>
      <c r="D10" s="6"/>
      <c r="E10" s="6"/>
      <c r="F10" s="6"/>
      <c r="G10" s="25"/>
    </row>
    <row r="11" spans="1:7">
      <c r="A11" s="24">
        <v>5</v>
      </c>
      <c r="B11" s="25" t="s">
        <v>164</v>
      </c>
      <c r="C11" s="6"/>
      <c r="D11" s="6"/>
      <c r="E11" s="6"/>
      <c r="F11" s="6"/>
      <c r="G11" s="25"/>
    </row>
    <row r="12" spans="1:7">
      <c r="A12" s="24">
        <v>6</v>
      </c>
      <c r="B12" s="62" t="s">
        <v>151</v>
      </c>
      <c r="C12" s="6"/>
      <c r="D12" s="6"/>
      <c r="E12" s="6"/>
      <c r="F12" s="6"/>
      <c r="G12" s="25"/>
    </row>
    <row r="13" spans="1:7">
      <c r="A13" s="24">
        <v>7</v>
      </c>
      <c r="B13" s="62" t="s">
        <v>152</v>
      </c>
      <c r="C13" s="6"/>
      <c r="D13" s="6"/>
      <c r="E13" s="6"/>
      <c r="F13" s="6"/>
      <c r="G13" s="25"/>
    </row>
    <row r="14" spans="1:7">
      <c r="A14" s="24">
        <v>8</v>
      </c>
      <c r="B14" s="25" t="s">
        <v>153</v>
      </c>
      <c r="C14" s="6"/>
      <c r="D14" s="6"/>
      <c r="E14" s="6"/>
      <c r="F14" s="6"/>
      <c r="G14" s="25"/>
    </row>
    <row r="15" spans="1:7">
      <c r="A15" s="7" t="s">
        <v>28</v>
      </c>
      <c r="B15" s="26"/>
      <c r="C15" s="21">
        <f>SUM(C7:C14)*C5</f>
        <v>0</v>
      </c>
      <c r="D15" s="21">
        <f>SUM(D7:D14)*D5</f>
        <v>0</v>
      </c>
      <c r="E15" s="21">
        <f>SUM(E7:E14)*E5</f>
        <v>0</v>
      </c>
      <c r="F15" s="21">
        <f>SUM(F7:F14)*F5</f>
        <v>0</v>
      </c>
    </row>
    <row r="16" spans="1:7">
      <c r="A16" s="7"/>
      <c r="B16" s="26"/>
    </row>
  </sheetData>
  <mergeCells count="2">
    <mergeCell ref="C4:F4"/>
    <mergeCell ref="G4:G6"/>
  </mergeCells>
  <phoneticPr fontId="5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zoomScale="150" workbookViewId="0">
      <selection activeCell="B18" sqref="B18"/>
    </sheetView>
  </sheetViews>
  <sheetFormatPr baseColWidth="10" defaultColWidth="10.83203125" defaultRowHeight="12" x14ac:dyDescent="0"/>
  <cols>
    <col min="1" max="1" width="5.5" style="8" customWidth="1"/>
    <col min="2" max="2" width="50.33203125" style="8" customWidth="1"/>
    <col min="3" max="6" width="10.83203125" style="8"/>
    <col min="7" max="7" width="21.6640625" style="8" customWidth="1"/>
    <col min="8" max="16384" width="10.83203125" style="8"/>
  </cols>
  <sheetData>
    <row r="1" spans="1:7" ht="13">
      <c r="A1" s="20" t="s">
        <v>154</v>
      </c>
    </row>
    <row r="2" spans="1:7">
      <c r="A2" s="7" t="s">
        <v>71</v>
      </c>
      <c r="B2" s="83">
        <f>SUM(C11:F11)/16*100</f>
        <v>0</v>
      </c>
    </row>
    <row r="3" spans="1:7">
      <c r="A3" s="22"/>
    </row>
    <row r="4" spans="1:7" ht="15" customHeight="1">
      <c r="A4" s="73"/>
      <c r="B4" s="71"/>
      <c r="C4" s="96" t="s">
        <v>38</v>
      </c>
      <c r="D4" s="97"/>
      <c r="E4" s="97"/>
      <c r="F4" s="97"/>
      <c r="G4" s="98" t="s">
        <v>61</v>
      </c>
    </row>
    <row r="5" spans="1:7" ht="15" customHeight="1">
      <c r="A5" s="66" t="s">
        <v>33</v>
      </c>
      <c r="B5" s="70" t="s">
        <v>133</v>
      </c>
      <c r="C5" s="57">
        <v>1</v>
      </c>
      <c r="D5" s="57">
        <v>2</v>
      </c>
      <c r="E5" s="57">
        <v>3</v>
      </c>
      <c r="F5" s="57">
        <v>4</v>
      </c>
      <c r="G5" s="98"/>
    </row>
    <row r="6" spans="1:7" ht="15" customHeight="1">
      <c r="A6" s="65"/>
      <c r="B6" s="72"/>
      <c r="C6" s="57" t="s">
        <v>25</v>
      </c>
      <c r="D6" s="57"/>
      <c r="E6" s="57"/>
      <c r="F6" s="57" t="s">
        <v>60</v>
      </c>
      <c r="G6" s="99"/>
    </row>
    <row r="7" spans="1:7">
      <c r="A7" s="24">
        <v>1</v>
      </c>
      <c r="B7" s="62" t="s">
        <v>155</v>
      </c>
      <c r="C7" s="6"/>
      <c r="D7" s="6"/>
      <c r="E7" s="6"/>
      <c r="F7" s="6"/>
      <c r="G7" s="25"/>
    </row>
    <row r="8" spans="1:7">
      <c r="A8" s="24">
        <v>2</v>
      </c>
      <c r="B8" s="62" t="s">
        <v>156</v>
      </c>
      <c r="C8" s="6"/>
      <c r="D8" s="6"/>
      <c r="E8" s="6"/>
      <c r="F8" s="6"/>
      <c r="G8" s="25"/>
    </row>
    <row r="9" spans="1:7">
      <c r="A9" s="24">
        <v>3</v>
      </c>
      <c r="B9" s="62" t="s">
        <v>157</v>
      </c>
      <c r="C9" s="6"/>
      <c r="D9" s="6"/>
      <c r="E9" s="6"/>
      <c r="F9" s="6"/>
      <c r="G9" s="25"/>
    </row>
    <row r="10" spans="1:7">
      <c r="A10" s="24">
        <v>4</v>
      </c>
      <c r="B10" s="62" t="s">
        <v>158</v>
      </c>
      <c r="C10" s="6"/>
      <c r="D10" s="6"/>
      <c r="E10" s="6"/>
      <c r="F10" s="6"/>
      <c r="G10" s="25"/>
    </row>
    <row r="11" spans="1:7">
      <c r="A11" s="7" t="s">
        <v>28</v>
      </c>
      <c r="B11" s="26"/>
      <c r="C11" s="46">
        <f>SUM(C7:C10)*C5</f>
        <v>0</v>
      </c>
      <c r="D11" s="46">
        <f>SUM(D7:D10)*D5</f>
        <v>0</v>
      </c>
      <c r="E11" s="46">
        <f>SUM(E7:E10)*E5</f>
        <v>0</v>
      </c>
      <c r="F11" s="46">
        <f>SUM(F7:F10)*F5</f>
        <v>0</v>
      </c>
    </row>
    <row r="12" spans="1:7">
      <c r="A12" s="7"/>
      <c r="B12" s="26"/>
    </row>
  </sheetData>
  <mergeCells count="2">
    <mergeCell ref="C4:F4"/>
    <mergeCell ref="G4:G6"/>
  </mergeCells>
  <phoneticPr fontId="5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</sheetPr>
  <dimension ref="A1:G58"/>
  <sheetViews>
    <sheetView tabSelected="1" topLeftCell="A41" zoomScale="150" workbookViewId="0">
      <selection activeCell="F15" sqref="F15"/>
    </sheetView>
  </sheetViews>
  <sheetFormatPr baseColWidth="10" defaultColWidth="10.83203125" defaultRowHeight="12" x14ac:dyDescent="0"/>
  <cols>
    <col min="1" max="1" width="5.5" style="8" customWidth="1"/>
    <col min="2" max="2" width="52" style="8" customWidth="1"/>
    <col min="3" max="6" width="10.83203125" style="8"/>
    <col min="7" max="7" width="21.6640625" style="8" customWidth="1"/>
    <col min="8" max="16384" width="10.83203125" style="8"/>
  </cols>
  <sheetData>
    <row r="1" spans="1:7" ht="13">
      <c r="A1" s="20" t="s">
        <v>93</v>
      </c>
    </row>
    <row r="2" spans="1:7">
      <c r="A2" s="7" t="s">
        <v>52</v>
      </c>
      <c r="B2" s="84">
        <f>SUM(C14:F14,C23:F23,C31:F31,C44:F44,C58:F58)/92*100</f>
        <v>0</v>
      </c>
    </row>
    <row r="3" spans="1:7">
      <c r="A3" s="22"/>
    </row>
    <row r="4" spans="1:7" ht="15" customHeight="1">
      <c r="A4" s="73"/>
      <c r="B4" s="74"/>
      <c r="C4" s="96" t="s">
        <v>38</v>
      </c>
      <c r="D4" s="97"/>
      <c r="E4" s="97"/>
      <c r="F4" s="97"/>
      <c r="G4" s="98" t="s">
        <v>61</v>
      </c>
    </row>
    <row r="5" spans="1:7" ht="15" customHeight="1">
      <c r="A5" s="88" t="s">
        <v>33</v>
      </c>
      <c r="B5" s="88" t="s">
        <v>134</v>
      </c>
      <c r="C5" s="52">
        <v>1</v>
      </c>
      <c r="D5" s="52">
        <v>2</v>
      </c>
      <c r="E5" s="52">
        <v>3</v>
      </c>
      <c r="F5" s="52">
        <v>4</v>
      </c>
      <c r="G5" s="98"/>
    </row>
    <row r="6" spans="1:7" ht="15" customHeight="1">
      <c r="A6" s="101"/>
      <c r="B6" s="101"/>
      <c r="C6" s="52" t="s">
        <v>25</v>
      </c>
      <c r="D6" s="52"/>
      <c r="E6" s="52"/>
      <c r="F6" s="52" t="s">
        <v>60</v>
      </c>
      <c r="G6" s="99"/>
    </row>
    <row r="7" spans="1:7">
      <c r="A7" s="24">
        <v>1</v>
      </c>
      <c r="B7" s="86" t="s">
        <v>167</v>
      </c>
      <c r="C7" s="6"/>
      <c r="D7" s="6"/>
      <c r="E7" s="6"/>
      <c r="F7" s="6"/>
      <c r="G7" s="25"/>
    </row>
    <row r="8" spans="1:7" ht="24">
      <c r="A8" s="24">
        <v>2</v>
      </c>
      <c r="B8" s="30" t="s">
        <v>122</v>
      </c>
      <c r="C8" s="6"/>
      <c r="D8" s="6"/>
      <c r="E8" s="6"/>
      <c r="F8" s="6"/>
      <c r="G8" s="25"/>
    </row>
    <row r="9" spans="1:7" ht="24">
      <c r="A9" s="24">
        <v>3</v>
      </c>
      <c r="B9" s="86" t="s">
        <v>169</v>
      </c>
      <c r="C9" s="6"/>
      <c r="D9" s="6"/>
      <c r="E9" s="6"/>
      <c r="F9" s="6"/>
      <c r="G9" s="25"/>
    </row>
    <row r="10" spans="1:7" ht="24">
      <c r="A10" s="24">
        <v>4</v>
      </c>
      <c r="B10" s="30" t="s">
        <v>123</v>
      </c>
      <c r="C10" s="6"/>
      <c r="D10" s="6"/>
      <c r="E10" s="6"/>
      <c r="F10" s="6"/>
      <c r="G10" s="25"/>
    </row>
    <row r="11" spans="1:7">
      <c r="A11" s="24">
        <v>5</v>
      </c>
      <c r="B11" s="30" t="s">
        <v>124</v>
      </c>
      <c r="C11" s="6"/>
      <c r="D11" s="6"/>
      <c r="E11" s="6"/>
      <c r="F11" s="6"/>
      <c r="G11" s="25"/>
    </row>
    <row r="12" spans="1:7">
      <c r="A12" s="24">
        <v>6</v>
      </c>
      <c r="B12" s="30" t="s">
        <v>125</v>
      </c>
      <c r="C12" s="6"/>
      <c r="D12" s="6"/>
      <c r="E12" s="6"/>
      <c r="F12" s="6"/>
      <c r="G12" s="25"/>
    </row>
    <row r="13" spans="1:7">
      <c r="A13" s="102" t="s">
        <v>168</v>
      </c>
      <c r="B13" s="30" t="s">
        <v>126</v>
      </c>
      <c r="C13" s="6"/>
      <c r="D13" s="6"/>
      <c r="E13" s="6"/>
      <c r="F13" s="6"/>
      <c r="G13" s="25"/>
    </row>
    <row r="14" spans="1:7">
      <c r="A14" s="7" t="s">
        <v>28</v>
      </c>
      <c r="B14" s="26"/>
      <c r="C14" s="46">
        <f>SUM(C7:C13)*C5</f>
        <v>0</v>
      </c>
      <c r="D14" s="46">
        <f>SUM(D7:D13)*D5</f>
        <v>0</v>
      </c>
      <c r="E14" s="46">
        <f>SUM(E7:E13)*E5</f>
        <v>0</v>
      </c>
      <c r="F14" s="46">
        <f>SUM(F7:F13)*F5</f>
        <v>0</v>
      </c>
    </row>
    <row r="15" spans="1:7">
      <c r="A15" s="7"/>
      <c r="B15" s="26"/>
    </row>
    <row r="18" spans="1:7">
      <c r="A18" s="73"/>
      <c r="B18" s="74"/>
      <c r="C18" s="96" t="s">
        <v>38</v>
      </c>
      <c r="D18" s="97"/>
      <c r="E18" s="97"/>
      <c r="F18" s="97"/>
      <c r="G18" s="98" t="s">
        <v>61</v>
      </c>
    </row>
    <row r="19" spans="1:7">
      <c r="A19" s="66" t="s">
        <v>33</v>
      </c>
      <c r="B19" s="66" t="s">
        <v>135</v>
      </c>
      <c r="C19" s="57">
        <v>1</v>
      </c>
      <c r="D19" s="57">
        <v>2</v>
      </c>
      <c r="E19" s="57">
        <v>3</v>
      </c>
      <c r="F19" s="57">
        <v>4</v>
      </c>
      <c r="G19" s="98"/>
    </row>
    <row r="20" spans="1:7">
      <c r="A20" s="75"/>
      <c r="B20" s="75"/>
      <c r="C20" s="57" t="s">
        <v>25</v>
      </c>
      <c r="D20" s="57"/>
      <c r="E20" s="57"/>
      <c r="F20" s="57" t="s">
        <v>60</v>
      </c>
      <c r="G20" s="99"/>
    </row>
    <row r="21" spans="1:7">
      <c r="A21" s="24">
        <v>1</v>
      </c>
      <c r="B21" s="27" t="s">
        <v>127</v>
      </c>
      <c r="C21" s="6"/>
      <c r="D21" s="6"/>
      <c r="E21" s="6"/>
      <c r="F21" s="6"/>
      <c r="G21" s="25"/>
    </row>
    <row r="22" spans="1:7">
      <c r="A22" s="24">
        <v>2</v>
      </c>
      <c r="B22" s="27" t="s">
        <v>128</v>
      </c>
      <c r="C22" s="6"/>
      <c r="D22" s="6"/>
      <c r="E22" s="6"/>
      <c r="F22" s="6"/>
      <c r="G22" s="25"/>
    </row>
    <row r="23" spans="1:7">
      <c r="A23" s="7" t="s">
        <v>28</v>
      </c>
      <c r="B23" s="26"/>
      <c r="C23" s="46">
        <f>SUM(C21:C22)*C19</f>
        <v>0</v>
      </c>
      <c r="D23" s="46">
        <f>SUM(D21:D22)*D19</f>
        <v>0</v>
      </c>
      <c r="E23" s="46">
        <f>SUM(E21:E22)*E19</f>
        <v>0</v>
      </c>
      <c r="F23" s="46">
        <f>SUM(F21:F22)*F19</f>
        <v>0</v>
      </c>
    </row>
    <row r="27" spans="1:7">
      <c r="A27" s="73"/>
      <c r="B27" s="74"/>
      <c r="C27" s="96" t="s">
        <v>38</v>
      </c>
      <c r="D27" s="97"/>
      <c r="E27" s="97"/>
      <c r="F27" s="97"/>
      <c r="G27" s="98" t="s">
        <v>58</v>
      </c>
    </row>
    <row r="28" spans="1:7">
      <c r="A28" s="66" t="s">
        <v>33</v>
      </c>
      <c r="B28" s="66" t="s">
        <v>2</v>
      </c>
      <c r="C28" s="59">
        <v>1</v>
      </c>
      <c r="D28" s="59">
        <v>2</v>
      </c>
      <c r="E28" s="59">
        <v>3</v>
      </c>
      <c r="F28" s="59">
        <v>4</v>
      </c>
      <c r="G28" s="98"/>
    </row>
    <row r="29" spans="1:7">
      <c r="A29" s="75"/>
      <c r="B29" s="75"/>
      <c r="C29" s="59" t="s">
        <v>25</v>
      </c>
      <c r="D29" s="59"/>
      <c r="E29" s="59"/>
      <c r="F29" s="59" t="s">
        <v>60</v>
      </c>
      <c r="G29" s="99"/>
    </row>
    <row r="30" spans="1:7">
      <c r="A30" s="24">
        <v>1</v>
      </c>
      <c r="B30" s="27" t="s">
        <v>3</v>
      </c>
      <c r="C30" s="6"/>
      <c r="D30" s="6"/>
      <c r="E30" s="6"/>
      <c r="F30" s="6"/>
      <c r="G30" s="25"/>
    </row>
    <row r="31" spans="1:7">
      <c r="A31" s="7" t="s">
        <v>28</v>
      </c>
      <c r="B31" s="26"/>
      <c r="C31" s="81">
        <f>SUM(C30:C30)*C28</f>
        <v>0</v>
      </c>
      <c r="D31" s="81">
        <f>SUM(D30:D30)*D28</f>
        <v>0</v>
      </c>
      <c r="E31" s="81">
        <f>SUM(E30:E30)*E28</f>
        <v>0</v>
      </c>
      <c r="F31" s="81">
        <f>SUM(F30:F30)*F28</f>
        <v>0</v>
      </c>
    </row>
    <row r="35" spans="1:7">
      <c r="A35" s="73"/>
      <c r="B35" s="74"/>
      <c r="C35" s="96" t="s">
        <v>38</v>
      </c>
      <c r="D35" s="97"/>
      <c r="E35" s="97"/>
      <c r="F35" s="97"/>
      <c r="G35" s="98" t="s">
        <v>58</v>
      </c>
    </row>
    <row r="36" spans="1:7">
      <c r="A36" s="66" t="s">
        <v>33</v>
      </c>
      <c r="B36" s="66" t="s">
        <v>4</v>
      </c>
      <c r="C36" s="59">
        <v>1</v>
      </c>
      <c r="D36" s="59">
        <v>2</v>
      </c>
      <c r="E36" s="59">
        <v>3</v>
      </c>
      <c r="F36" s="59">
        <v>4</v>
      </c>
      <c r="G36" s="98"/>
    </row>
    <row r="37" spans="1:7">
      <c r="A37" s="75"/>
      <c r="B37" s="75"/>
      <c r="C37" s="59" t="s">
        <v>25</v>
      </c>
      <c r="D37" s="59"/>
      <c r="E37" s="59"/>
      <c r="F37" s="59" t="s">
        <v>60</v>
      </c>
      <c r="G37" s="99"/>
    </row>
    <row r="38" spans="1:7">
      <c r="A38" s="24">
        <v>1</v>
      </c>
      <c r="B38" s="27" t="s">
        <v>129</v>
      </c>
      <c r="C38" s="6"/>
      <c r="D38" s="6"/>
      <c r="E38" s="6"/>
      <c r="F38" s="6"/>
      <c r="G38" s="25"/>
    </row>
    <row r="39" spans="1:7">
      <c r="A39" s="24">
        <v>2</v>
      </c>
      <c r="B39" s="27" t="s">
        <v>5</v>
      </c>
      <c r="C39" s="6"/>
      <c r="D39" s="6"/>
      <c r="E39" s="6"/>
      <c r="F39" s="6"/>
      <c r="G39" s="25"/>
    </row>
    <row r="40" spans="1:7">
      <c r="A40" s="24">
        <v>3</v>
      </c>
      <c r="B40" s="27" t="s">
        <v>6</v>
      </c>
      <c r="C40" s="6"/>
      <c r="D40" s="6"/>
      <c r="E40" s="6"/>
      <c r="F40" s="6"/>
      <c r="G40" s="25"/>
    </row>
    <row r="41" spans="1:7">
      <c r="A41" s="24">
        <v>4</v>
      </c>
      <c r="B41" s="27" t="s">
        <v>7</v>
      </c>
      <c r="C41" s="6"/>
      <c r="D41" s="6"/>
      <c r="E41" s="6"/>
      <c r="F41" s="6"/>
      <c r="G41" s="25"/>
    </row>
    <row r="42" spans="1:7">
      <c r="A42" s="24">
        <v>5</v>
      </c>
      <c r="B42" s="27" t="s">
        <v>8</v>
      </c>
      <c r="C42" s="6"/>
      <c r="D42" s="6"/>
      <c r="E42" s="6"/>
      <c r="F42" s="6"/>
      <c r="G42" s="25"/>
    </row>
    <row r="43" spans="1:7">
      <c r="A43" s="24">
        <v>6</v>
      </c>
      <c r="B43" s="87" t="s">
        <v>166</v>
      </c>
      <c r="C43" s="6"/>
      <c r="D43" s="6"/>
      <c r="E43" s="6"/>
      <c r="F43" s="6"/>
      <c r="G43" s="25"/>
    </row>
    <row r="44" spans="1:7">
      <c r="A44" s="7" t="s">
        <v>28</v>
      </c>
      <c r="B44" s="26"/>
      <c r="C44" s="81">
        <f>SUM(C38:C42)*C36</f>
        <v>0</v>
      </c>
      <c r="D44" s="81">
        <f>SUM(D38:D42)*D36</f>
        <v>0</v>
      </c>
      <c r="E44" s="81">
        <f>SUM(E38:E42)*E36</f>
        <v>0</v>
      </c>
      <c r="F44" s="81">
        <f>SUM(F38:F43)*F36</f>
        <v>0</v>
      </c>
    </row>
    <row r="48" spans="1:7">
      <c r="A48" s="73"/>
      <c r="B48" s="74"/>
      <c r="C48" s="96" t="s">
        <v>38</v>
      </c>
      <c r="D48" s="97"/>
      <c r="E48" s="97"/>
      <c r="F48" s="97"/>
      <c r="G48" s="98" t="s">
        <v>58</v>
      </c>
    </row>
    <row r="49" spans="1:7">
      <c r="A49" s="66" t="s">
        <v>33</v>
      </c>
      <c r="B49" s="66" t="s">
        <v>9</v>
      </c>
      <c r="C49" s="59">
        <v>1</v>
      </c>
      <c r="D49" s="59">
        <v>2</v>
      </c>
      <c r="E49" s="59">
        <v>3</v>
      </c>
      <c r="F49" s="59">
        <v>4</v>
      </c>
      <c r="G49" s="98"/>
    </row>
    <row r="50" spans="1:7">
      <c r="A50" s="75"/>
      <c r="B50" s="75"/>
      <c r="C50" s="59" t="s">
        <v>25</v>
      </c>
      <c r="D50" s="59"/>
      <c r="E50" s="59"/>
      <c r="F50" s="59" t="s">
        <v>60</v>
      </c>
      <c r="G50" s="99"/>
    </row>
    <row r="51" spans="1:7">
      <c r="A51" s="24">
        <v>1</v>
      </c>
      <c r="B51" s="27" t="s">
        <v>10</v>
      </c>
      <c r="C51" s="6"/>
      <c r="D51" s="6"/>
      <c r="E51" s="6"/>
      <c r="F51" s="6"/>
      <c r="G51" s="25"/>
    </row>
    <row r="52" spans="1:7">
      <c r="A52" s="24">
        <v>2</v>
      </c>
      <c r="B52" s="27" t="s">
        <v>11</v>
      </c>
      <c r="C52" s="6"/>
      <c r="D52" s="6"/>
      <c r="E52" s="6"/>
      <c r="F52" s="6"/>
      <c r="G52" s="25"/>
    </row>
    <row r="53" spans="1:7">
      <c r="A53" s="24">
        <v>3</v>
      </c>
      <c r="B53" s="27" t="s">
        <v>12</v>
      </c>
      <c r="C53" s="6"/>
      <c r="D53" s="6"/>
      <c r="E53" s="6"/>
      <c r="F53" s="6"/>
      <c r="G53" s="25"/>
    </row>
    <row r="54" spans="1:7">
      <c r="A54" s="24">
        <v>4</v>
      </c>
      <c r="B54" s="27" t="s">
        <v>13</v>
      </c>
      <c r="C54" s="6"/>
      <c r="D54" s="6"/>
      <c r="E54" s="6"/>
      <c r="F54" s="6"/>
      <c r="G54" s="25"/>
    </row>
    <row r="55" spans="1:7">
      <c r="A55" s="24">
        <v>5</v>
      </c>
      <c r="B55" s="27" t="s">
        <v>14</v>
      </c>
      <c r="C55" s="6"/>
      <c r="D55" s="6"/>
      <c r="E55" s="6"/>
      <c r="F55" s="6"/>
      <c r="G55" s="25"/>
    </row>
    <row r="56" spans="1:7">
      <c r="A56" s="24">
        <v>6</v>
      </c>
      <c r="B56" s="27" t="s">
        <v>15</v>
      </c>
      <c r="C56" s="6"/>
      <c r="D56" s="6"/>
      <c r="E56" s="6"/>
      <c r="F56" s="6"/>
      <c r="G56" s="25"/>
    </row>
    <row r="57" spans="1:7">
      <c r="A57" s="24">
        <v>7</v>
      </c>
      <c r="B57" s="27" t="s">
        <v>16</v>
      </c>
      <c r="C57" s="6"/>
      <c r="D57" s="6"/>
      <c r="E57" s="6"/>
      <c r="F57" s="6"/>
      <c r="G57" s="25"/>
    </row>
    <row r="58" spans="1:7">
      <c r="A58" s="7" t="s">
        <v>28</v>
      </c>
      <c r="B58" s="26"/>
      <c r="C58" s="81">
        <f>SUM(C51:C57)*C49</f>
        <v>0</v>
      </c>
      <c r="D58" s="81">
        <f>SUM(D51:D57)*D49</f>
        <v>0</v>
      </c>
      <c r="E58" s="81">
        <f>SUM(E51:E57)*E49</f>
        <v>0</v>
      </c>
      <c r="F58" s="81">
        <f>SUM(F51:F57)*F49</f>
        <v>0</v>
      </c>
    </row>
  </sheetData>
  <mergeCells count="10">
    <mergeCell ref="C35:F35"/>
    <mergeCell ref="G35:G37"/>
    <mergeCell ref="C48:F48"/>
    <mergeCell ref="G48:G50"/>
    <mergeCell ref="C4:F4"/>
    <mergeCell ref="G4:G6"/>
    <mergeCell ref="C18:F18"/>
    <mergeCell ref="G18:G20"/>
    <mergeCell ref="C27:F27"/>
    <mergeCell ref="G27:G29"/>
  </mergeCells>
  <phoneticPr fontId="5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Penjelasan</vt:lpstr>
      <vt:lpstr>Skor</vt:lpstr>
      <vt:lpstr>Bab 1</vt:lpstr>
      <vt:lpstr>Bab 2</vt:lpstr>
      <vt:lpstr>Bab 3</vt:lpstr>
      <vt:lpstr>Bab 4</vt:lpstr>
      <vt:lpstr>Bab 5</vt:lpstr>
      <vt:lpstr>Bab 6</vt:lpstr>
      <vt:lpstr>Lampiran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Ida Bagus Hendra Gupta</dc:creator>
  <cp:lastModifiedBy>Pokja Ampl</cp:lastModifiedBy>
  <cp:lastPrinted>2010-08-04T00:47:58Z</cp:lastPrinted>
  <dcterms:created xsi:type="dcterms:W3CDTF">2010-06-24T02:03:44Z</dcterms:created>
  <dcterms:modified xsi:type="dcterms:W3CDTF">2016-06-14T03:13:10Z</dcterms:modified>
</cp:coreProperties>
</file>